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тодическая\Учебные планы новое\"/>
    </mc:Choice>
  </mc:AlternateContent>
  <xr:revisionPtr revIDLastSave="0" documentId="13_ncr:1_{2EEC396B-DBA1-4BA7-BE21-AD668EC8E342}" xr6:coauthVersionLast="47" xr6:coauthVersionMax="47" xr10:uidLastSave="{00000000-0000-0000-0000-000000000000}"/>
  <bookViews>
    <workbookView xWindow="-120" yWindow="-120" windowWidth="29040" windowHeight="15840" tabRatio="911" xr2:uid="{00000000-000D-0000-FFFF-FFFF00000000}"/>
  </bookViews>
  <sheets>
    <sheet name="!!  уч.план АО 9 кл. 2023г (2)" sheetId="25" r:id="rId1"/>
    <sheet name=" Свод АО 9 кл" sheetId="23" r:id="rId2"/>
    <sheet name=" Кален.граф. АО 9кл" sheetId="24" r:id="rId3"/>
  </sheets>
  <definedNames>
    <definedName name="_xlnm.Print_Area" localSheetId="0">'!!  уч.план АО 9 кл. 2023г (2)'!$A$1:$AD$58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3" i="25" l="1"/>
  <c r="AA43" i="25"/>
  <c r="AB38" i="25"/>
  <c r="W52" i="25"/>
  <c r="W53" i="25"/>
  <c r="T52" i="25"/>
  <c r="U38" i="25"/>
  <c r="V38" i="25"/>
  <c r="W38" i="25"/>
  <c r="X38" i="25"/>
  <c r="Y38" i="25"/>
  <c r="Y37" i="25" s="1"/>
  <c r="Z38" i="25"/>
  <c r="AA38" i="25"/>
  <c r="T38" i="25"/>
  <c r="R38" i="25"/>
  <c r="Z43" i="25" l="1"/>
  <c r="H43" i="25"/>
  <c r="I43" i="25"/>
  <c r="J43" i="25"/>
  <c r="K43" i="25"/>
  <c r="L43" i="25"/>
  <c r="M43" i="25"/>
  <c r="N43" i="25"/>
  <c r="O43" i="25"/>
  <c r="P43" i="25"/>
  <c r="Q43" i="25"/>
  <c r="R43" i="25"/>
  <c r="S43" i="25"/>
  <c r="T43" i="25"/>
  <c r="U43" i="25"/>
  <c r="V43" i="25"/>
  <c r="X43" i="25"/>
  <c r="Y43" i="25"/>
  <c r="AB43" i="25"/>
  <c r="G43" i="25"/>
  <c r="Z53" i="25"/>
  <c r="Q53" i="25"/>
  <c r="T53" i="25" s="1"/>
  <c r="Z52" i="25"/>
  <c r="Q52" i="25"/>
  <c r="I49" i="25"/>
  <c r="G47" i="25"/>
  <c r="I42" i="25"/>
  <c r="G42" i="25" s="1"/>
  <c r="Q37" i="25"/>
  <c r="P38" i="25"/>
  <c r="O38" i="25"/>
  <c r="N38" i="25"/>
  <c r="M38" i="25"/>
  <c r="L38" i="25"/>
  <c r="K38" i="25"/>
  <c r="J38" i="25"/>
  <c r="H38" i="25"/>
  <c r="L37" i="25"/>
  <c r="G36" i="25"/>
  <c r="G35" i="25"/>
  <c r="G34" i="25"/>
  <c r="G33" i="25"/>
  <c r="G32" i="25"/>
  <c r="AB31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K31" i="25"/>
  <c r="J31" i="25"/>
  <c r="I31" i="25"/>
  <c r="H31" i="25"/>
  <c r="AB24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G9" i="25" s="1"/>
  <c r="G8" i="25" s="1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H8" i="25"/>
  <c r="T51" i="25" l="1"/>
  <c r="T49" i="25" s="1"/>
  <c r="P37" i="25"/>
  <c r="P49" i="25" s="1"/>
  <c r="M37" i="25"/>
  <c r="M49" i="25" s="1"/>
  <c r="I8" i="25"/>
  <c r="I38" i="25"/>
  <c r="I37" i="25" s="1"/>
  <c r="T37" i="25"/>
  <c r="AB37" i="25"/>
  <c r="AB55" i="25" s="1"/>
  <c r="U37" i="25"/>
  <c r="U51" i="25" s="1"/>
  <c r="U49" i="25" s="1"/>
  <c r="H37" i="25"/>
  <c r="H49" i="25" s="1"/>
  <c r="W37" i="25"/>
  <c r="W51" i="25" s="1"/>
  <c r="W49" i="25" s="1"/>
  <c r="AA37" i="25"/>
  <c r="AA51" i="25" s="1"/>
  <c r="AA49" i="25" s="1"/>
  <c r="X37" i="25"/>
  <c r="X51" i="25" s="1"/>
  <c r="X49" i="25" s="1"/>
  <c r="L49" i="25"/>
  <c r="J37" i="25"/>
  <c r="J49" i="25" s="1"/>
  <c r="N37" i="25"/>
  <c r="N49" i="25" s="1"/>
  <c r="R37" i="25"/>
  <c r="R49" i="25" s="1"/>
  <c r="V37" i="25"/>
  <c r="V51" i="25" s="1"/>
  <c r="V49" i="25" s="1"/>
  <c r="Z37" i="25"/>
  <c r="Z51" i="25" s="1"/>
  <c r="Z49" i="25" s="1"/>
  <c r="Y51" i="25"/>
  <c r="Y49" i="25" s="1"/>
  <c r="G38" i="25"/>
  <c r="G37" i="25" s="1"/>
  <c r="G49" i="25" s="1"/>
  <c r="K37" i="25"/>
  <c r="K49" i="25" s="1"/>
  <c r="O37" i="25"/>
  <c r="O49" i="25" s="1"/>
  <c r="S37" i="25"/>
  <c r="S51" i="25" s="1"/>
  <c r="G31" i="25"/>
  <c r="Q51" i="25"/>
  <c r="Q49" i="25" s="1"/>
  <c r="S55" i="25" l="1"/>
  <c r="AB51" i="25"/>
  <c r="AB49" i="25" s="1"/>
  <c r="R51" i="25"/>
  <c r="S49" i="25"/>
  <c r="C10" i="23" l="1"/>
  <c r="D10" i="23"/>
  <c r="E10" i="23"/>
  <c r="F10" i="23"/>
  <c r="G10" i="23"/>
  <c r="H10" i="23"/>
  <c r="B10" i="23"/>
  <c r="I6" i="23"/>
  <c r="I10" i="23" l="1"/>
</calcChain>
</file>

<file path=xl/sharedStrings.xml><?xml version="1.0" encoding="utf-8"?>
<sst xmlns="http://schemas.openxmlformats.org/spreadsheetml/2006/main" count="520" uniqueCount="278">
  <si>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</si>
  <si>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</si>
  <si>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</si>
  <si>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1 курс</t>
  </si>
  <si>
    <t>2 курс</t>
  </si>
  <si>
    <t>Физическая культура</t>
  </si>
  <si>
    <t>ОП.00</t>
  </si>
  <si>
    <t>ОП.01</t>
  </si>
  <si>
    <t>ОП.02</t>
  </si>
  <si>
    <t>ОП.05</t>
  </si>
  <si>
    <t>Безопасность жизнедеятельности</t>
  </si>
  <si>
    <t>Государственная итоговая аттестация</t>
  </si>
  <si>
    <t>Всего:</t>
  </si>
  <si>
    <t>Промежуточная аттестация</t>
  </si>
  <si>
    <t>ГИА.00</t>
  </si>
  <si>
    <t>УП.02</t>
  </si>
  <si>
    <t>1С</t>
  </si>
  <si>
    <t>2С</t>
  </si>
  <si>
    <t>3С</t>
  </si>
  <si>
    <t>4С</t>
  </si>
  <si>
    <t>Учебная практика</t>
  </si>
  <si>
    <t>Учебной практики</t>
  </si>
  <si>
    <t>Дисциплин и МДК</t>
  </si>
  <si>
    <t>Зачетов</t>
  </si>
  <si>
    <t>Основы финансовой грамотности</t>
  </si>
  <si>
    <t>ПМ.01</t>
  </si>
  <si>
    <t>ПМ.02</t>
  </si>
  <si>
    <t>УП.01</t>
  </si>
  <si>
    <t>ПП.01</t>
  </si>
  <si>
    <t>Э(м)</t>
  </si>
  <si>
    <t>Экзамен по модулю</t>
  </si>
  <si>
    <t>Производственной практики (по профилю специальности)</t>
  </si>
  <si>
    <t>Экзаменов</t>
  </si>
  <si>
    <t>Дифф.зачетов</t>
  </si>
  <si>
    <t>Самостоятельная учебная работа</t>
  </si>
  <si>
    <t>Во взаимодействии с преподавателем</t>
  </si>
  <si>
    <t>В том числе по учебным дисциплинам и МДК</t>
  </si>
  <si>
    <t>лаб.и  практические занятия</t>
  </si>
  <si>
    <t>Практика</t>
  </si>
  <si>
    <t>Консультации</t>
  </si>
  <si>
    <t>курсовые работы, индивидульные проекты</t>
  </si>
  <si>
    <t>Объем образовательной программы в академических часах</t>
  </si>
  <si>
    <t>Всего</t>
  </si>
  <si>
    <t>в том числе практической подготовки</t>
  </si>
  <si>
    <t>1 семестр</t>
  </si>
  <si>
    <t>Самостоятельная учебная  работа</t>
  </si>
  <si>
    <t>3 семестр</t>
  </si>
  <si>
    <t>Образовательная учебная работа</t>
  </si>
  <si>
    <t>Иностранный язык в профессиональной деятельности</t>
  </si>
  <si>
    <t>ОП.04</t>
  </si>
  <si>
    <t>ПП.02</t>
  </si>
  <si>
    <t>Производственная практика</t>
  </si>
  <si>
    <t>3. Сводные данные по бюджету времени (в неделях)</t>
  </si>
  <si>
    <t xml:space="preserve">Курсы </t>
  </si>
  <si>
    <t>Обучение по дисциплинам и междисциплинарным курсам</t>
  </si>
  <si>
    <t xml:space="preserve">Учебная практика </t>
  </si>
  <si>
    <t xml:space="preserve">Промежуточная аттестация </t>
  </si>
  <si>
    <t xml:space="preserve">Государственная итоговая аттестация </t>
  </si>
  <si>
    <t xml:space="preserve">Каникулы </t>
  </si>
  <si>
    <t xml:space="preserve">Всего </t>
  </si>
  <si>
    <t xml:space="preserve">курс </t>
  </si>
  <si>
    <t>СГ.00</t>
  </si>
  <si>
    <t>Социально- гуманитарный цикл</t>
  </si>
  <si>
    <t>СГ.01</t>
  </si>
  <si>
    <t>История России</t>
  </si>
  <si>
    <t>СГ.02</t>
  </si>
  <si>
    <t>СГ.03</t>
  </si>
  <si>
    <t>СГ.04</t>
  </si>
  <si>
    <t>СГ.05</t>
  </si>
  <si>
    <t>СГ.06</t>
  </si>
  <si>
    <t>Основы бережливого производства</t>
  </si>
  <si>
    <t>теоретические занятия</t>
  </si>
  <si>
    <t xml:space="preserve"> </t>
  </si>
  <si>
    <t>Общепрофессиональный цикл</t>
  </si>
  <si>
    <t>Профессиональный цикл</t>
  </si>
  <si>
    <t>П.00</t>
  </si>
  <si>
    <t>МДК 01.01</t>
  </si>
  <si>
    <t>ДЗ</t>
  </si>
  <si>
    <t>КДЗ</t>
  </si>
  <si>
    <t>Э</t>
  </si>
  <si>
    <t>З</t>
  </si>
  <si>
    <t>производственная практика</t>
  </si>
  <si>
    <t xml:space="preserve">производ.практика по профилю специаль ности </t>
  </si>
  <si>
    <t>2 семестр</t>
  </si>
  <si>
    <t xml:space="preserve">Производственной практики </t>
  </si>
  <si>
    <t>22-27</t>
  </si>
  <si>
    <t>09-14</t>
  </si>
  <si>
    <t>04-09</t>
  </si>
  <si>
    <t>11-16</t>
  </si>
  <si>
    <t>18-23</t>
  </si>
  <si>
    <t>25-30</t>
  </si>
  <si>
    <t>02-07</t>
  </si>
  <si>
    <t>16-21</t>
  </si>
  <si>
    <t>23-28</t>
  </si>
  <si>
    <t>06-11</t>
  </si>
  <si>
    <t>13-18</t>
  </si>
  <si>
    <t>20-25</t>
  </si>
  <si>
    <t>01-06</t>
  </si>
  <si>
    <t>08-13</t>
  </si>
  <si>
    <t>15-20</t>
  </si>
  <si>
    <t>17-22</t>
  </si>
  <si>
    <t>10-15</t>
  </si>
  <si>
    <t>24-29</t>
  </si>
  <si>
    <t>03-08</t>
  </si>
  <si>
    <t>07-12</t>
  </si>
  <si>
    <t>14-19</t>
  </si>
  <si>
    <t>21-26</t>
  </si>
  <si>
    <t>30.12-04.01</t>
  </si>
  <si>
    <t>Общеобразовательный цикл</t>
  </si>
  <si>
    <t>Литература</t>
  </si>
  <si>
    <t>Обществознание</t>
  </si>
  <si>
    <t>География</t>
  </si>
  <si>
    <t>Информатика</t>
  </si>
  <si>
    <t xml:space="preserve">Физика </t>
  </si>
  <si>
    <t>Химия</t>
  </si>
  <si>
    <t xml:space="preserve">Биология </t>
  </si>
  <si>
    <t>Индивидуальный проект</t>
  </si>
  <si>
    <t>История</t>
  </si>
  <si>
    <t>Математика</t>
  </si>
  <si>
    <t>Иностранный язык</t>
  </si>
  <si>
    <t>ОД.00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</si>
  <si>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</si>
  <si>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</si>
  <si>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</si>
  <si>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</si>
  <si>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</si>
  <si>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</si>
  <si>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</si>
  <si>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</si>
  <si>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</si>
  <si>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</si>
  <si>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</si>
  <si>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</si>
  <si>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</si>
  <si>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ДОД.01</t>
  </si>
  <si>
    <t>ИП.</t>
  </si>
  <si>
    <t>4 семестр</t>
  </si>
  <si>
    <t>11ДЗ/4Э/1З</t>
  </si>
  <si>
    <t>Русский язык</t>
  </si>
  <si>
    <t>ОП.03</t>
  </si>
  <si>
    <r>
      <t xml:space="preserve">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Календарный учебный график</t>
    </r>
  </si>
  <si>
    <t>Родной язык</t>
  </si>
  <si>
    <t>Основы микробиологии, физиологии питания, санитраии и гигиены</t>
  </si>
  <si>
    <t>Основы товароведения продовольственных товаров</t>
  </si>
  <si>
    <t>Охрана труда</t>
  </si>
  <si>
    <t>Техническое оснащение и организация рабочего места</t>
  </si>
  <si>
    <t>Организация технологического процесса производства продуктов питания из растительного сырья</t>
  </si>
  <si>
    <t>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документацией</t>
  </si>
  <si>
    <t>Выполнение технологических операций производства хлеба, хлебобулочных, макаронных и кондитерских изделий в соответствии с технологическими инструкциями</t>
  </si>
  <si>
    <t>МДК.02.01</t>
  </si>
  <si>
    <r>
      <rPr>
        <b/>
        <sz val="10"/>
        <color theme="1"/>
        <rFont val="Times New Roman"/>
        <family val="1"/>
        <charset val="204"/>
      </rPr>
      <t>Государственная итоговая аттестация</t>
    </r>
    <r>
      <rPr>
        <sz val="10"/>
        <color theme="1"/>
        <rFont val="Times New Roman"/>
        <family val="1"/>
        <charset val="204"/>
      </rPr>
      <t xml:space="preserve"> по образовательной программе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проводится в форме демонстрационного экзамена</t>
    </r>
  </si>
  <si>
    <t>Основы технического обслуживания оборудования и сопровождение производства продуктов питания из растительного сырья</t>
  </si>
  <si>
    <t>4ДЗ/1Э/2З</t>
  </si>
  <si>
    <t>4ДЗ/1Э</t>
  </si>
  <si>
    <t>3КДЗ/1Э/2Э(м)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</si>
  <si>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</si>
  <si>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</si>
  <si>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</si>
  <si>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</si>
  <si>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</si>
  <si>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</si>
  <si>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</si>
  <si>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</si>
  <si>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</si>
  <si>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</si>
  <si>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</si>
  <si>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</si>
  <si>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</si>
  <si>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</si>
  <si>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</si>
  <si>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</si>
  <si>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</si>
  <si>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</si>
  <si>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</si>
  <si>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</si>
  <si>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</si>
  <si>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</si>
  <si>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</si>
  <si>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</si>
  <si>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</si>
  <si>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</si>
  <si>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</si>
  <si>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</si>
  <si>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</si>
  <si>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</si>
  <si>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</si>
  <si>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</si>
  <si>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</si>
  <si>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</si>
  <si>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</si>
  <si>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</si>
  <si>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</si>
  <si>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</si>
  <si>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</si>
  <si>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</si>
  <si>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</si>
  <si>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</si>
  <si>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</si>
  <si>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</si>
  <si>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</si>
  <si>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</si>
  <si>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</si>
  <si>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</si>
  <si>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</si>
  <si>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</si>
  <si>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</si>
  <si>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</si>
  <si>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</si>
  <si>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</si>
  <si>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</si>
  <si>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</si>
  <si>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</si>
  <si>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</si>
  <si>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</si>
  <si>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</si>
  <si>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</si>
  <si>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</si>
  <si>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</si>
  <si>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т</t>
  </si>
  <si>
    <t>к</t>
  </si>
  <si>
    <t>т/уп (5/1)</t>
  </si>
  <si>
    <t>01-07</t>
  </si>
  <si>
    <t>08-14</t>
  </si>
  <si>
    <t>15-21</t>
  </si>
  <si>
    <t>17</t>
  </si>
  <si>
    <t>28-05</t>
  </si>
  <si>
    <t>06-12</t>
  </si>
  <si>
    <t>13-19</t>
  </si>
  <si>
    <t>20-26</t>
  </si>
  <si>
    <t>27-02</t>
  </si>
  <si>
    <t>03-09</t>
  </si>
  <si>
    <t>10-16</t>
  </si>
  <si>
    <t>17-23</t>
  </si>
  <si>
    <t>24-30</t>
  </si>
  <si>
    <t>22-28</t>
  </si>
  <si>
    <t>29.12-04.01</t>
  </si>
  <si>
    <t>05-11</t>
  </si>
  <si>
    <t>12-18</t>
  </si>
  <si>
    <t>19-25</t>
  </si>
  <si>
    <t>26-01</t>
  </si>
  <si>
    <t>02-08</t>
  </si>
  <si>
    <t>09-15</t>
  </si>
  <si>
    <t>16-22</t>
  </si>
  <si>
    <t>23-29</t>
  </si>
  <si>
    <t>29-04</t>
  </si>
  <si>
    <t>26--02</t>
  </si>
  <si>
    <t>31-06</t>
  </si>
  <si>
    <t>07-13</t>
  </si>
  <si>
    <t>14-20</t>
  </si>
  <si>
    <t>21-27</t>
  </si>
  <si>
    <t>28-04</t>
  </si>
  <si>
    <t>1  курс</t>
  </si>
  <si>
    <t>23-31</t>
  </si>
  <si>
    <t>24па</t>
  </si>
  <si>
    <t>12т</t>
  </si>
  <si>
    <t>2  курс</t>
  </si>
  <si>
    <t>30-05</t>
  </si>
  <si>
    <t>28-02</t>
  </si>
  <si>
    <t>27-01</t>
  </si>
  <si>
    <t>30-04</t>
  </si>
  <si>
    <t>27--02</t>
  </si>
  <si>
    <t>24-31</t>
  </si>
  <si>
    <t>ПП</t>
  </si>
  <si>
    <t>12ГИА</t>
  </si>
  <si>
    <t>24ГИА</t>
  </si>
  <si>
    <t>12ПА</t>
  </si>
  <si>
    <t>т- теоретическое обучение</t>
  </si>
  <si>
    <t>т/уп - теоретическое обучение с рассредоточенной учебной практикой</t>
  </si>
  <si>
    <t>пп - производственная практика</t>
  </si>
  <si>
    <t>гиа- государственная итоговая аттестация</t>
  </si>
  <si>
    <t>к - каникулы</t>
  </si>
  <si>
    <t>т/уп (4/2)</t>
  </si>
  <si>
    <t>Технико-технологические основы производства хлеба, хлебобулочных, макаронных и кондитерских изделий</t>
  </si>
  <si>
    <t>4. План учебного процесса   Профессия 19.01.18 Аппаратчик-оператор производства продуктов питания из растительного сырья</t>
  </si>
  <si>
    <t>Основы безопасности и защиты Родины</t>
  </si>
  <si>
    <t>12па</t>
  </si>
  <si>
    <t>24т</t>
  </si>
  <si>
    <t>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</si>
</sst>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0" fillId="0" borderId="0" xfId="0" applyAlignment="1">
      <alignment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4" fillId="4" borderId="2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vertical="center" wrapText="1"/>
    </xf>
    <xf numFmtId="0" fontId="1" fillId="4" borderId="45" xfId="0" applyFont="1" applyFill="1" applyBorder="1" applyAlignment="1">
      <alignment vertical="center" wrapText="1"/>
    </xf>
    <xf numFmtId="0" fontId="0" fillId="0" borderId="14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31" xfId="0" applyBorder="1" applyAlignment="1">
      <alignment wrapText="1"/>
    </xf>
    <xf numFmtId="0" fontId="2" fillId="4" borderId="10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wrapText="1"/>
    </xf>
    <xf numFmtId="0" fontId="2" fillId="4" borderId="43" xfId="0" applyFont="1" applyFill="1" applyBorder="1" applyAlignment="1">
      <alignment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4" fillId="0" borderId="41" xfId="0" applyFont="1" applyBorder="1" applyAlignment="1">
      <alignment horizontal="center" vertical="center" textRotation="90" wrapText="1"/>
    </xf>
    <xf numFmtId="0" fontId="1" fillId="0" borderId="54" xfId="0" applyFont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54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vertical="center" wrapText="1"/>
    </xf>
    <xf numFmtId="0" fontId="1" fillId="4" borderId="62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90" wrapText="1"/>
    </xf>
    <xf numFmtId="0" fontId="9" fillId="4" borderId="54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vertical="center" wrapText="1"/>
    </xf>
    <xf numFmtId="0" fontId="2" fillId="4" borderId="45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vertical="center" wrapText="1"/>
    </xf>
    <xf numFmtId="0" fontId="2" fillId="4" borderId="41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left" vertical="top" wrapText="1"/>
    </xf>
    <xf numFmtId="0" fontId="2" fillId="4" borderId="24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wrapText="1"/>
    </xf>
    <xf numFmtId="0" fontId="5" fillId="4" borderId="45" xfId="0" applyFont="1" applyFill="1" applyBorder="1" applyAlignment="1">
      <alignment wrapText="1"/>
    </xf>
    <xf numFmtId="0" fontId="5" fillId="4" borderId="16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top" wrapText="1"/>
    </xf>
    <xf numFmtId="0" fontId="5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top" wrapText="1"/>
    </xf>
    <xf numFmtId="0" fontId="6" fillId="4" borderId="24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left" vertical="top" wrapText="1"/>
    </xf>
    <xf numFmtId="0" fontId="2" fillId="4" borderId="36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textRotation="90" wrapText="1"/>
    </xf>
    <xf numFmtId="0" fontId="1" fillId="3" borderId="2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4" borderId="37" xfId="0" applyFont="1" applyFill="1" applyBorder="1" applyAlignment="1">
      <alignment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4" fillId="4" borderId="67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5" fillId="0" borderId="0" xfId="0" applyFont="1"/>
    <xf numFmtId="0" fontId="1" fillId="4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4" borderId="64" xfId="0" applyFont="1" applyFill="1" applyBorder="1" applyAlignment="1">
      <alignment horizontal="center" vertical="center" wrapText="1"/>
    </xf>
    <xf numFmtId="0" fontId="5" fillId="4" borderId="69" xfId="0" applyFont="1" applyFill="1" applyBorder="1" applyAlignment="1">
      <alignment horizontal="center" vertical="center" wrapText="1"/>
    </xf>
    <xf numFmtId="0" fontId="4" fillId="4" borderId="6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63" xfId="0" applyFont="1" applyFill="1" applyBorder="1" applyAlignment="1">
      <alignment horizontal="center" vertical="center" wrapText="1"/>
    </xf>
    <xf numFmtId="0" fontId="4" fillId="4" borderId="63" xfId="0" applyFont="1" applyFill="1" applyBorder="1" applyAlignment="1">
      <alignment horizontal="center" wrapText="1"/>
    </xf>
    <xf numFmtId="0" fontId="4" fillId="4" borderId="6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1" fillId="4" borderId="6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vertical="center" wrapText="1"/>
    </xf>
    <xf numFmtId="0" fontId="1" fillId="5" borderId="54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horizontal="left" vertical="center" textRotation="90" wrapText="1"/>
    </xf>
    <xf numFmtId="0" fontId="3" fillId="5" borderId="22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8" fillId="4" borderId="62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left" vertical="center" textRotation="90" wrapText="1"/>
    </xf>
    <xf numFmtId="0" fontId="4" fillId="4" borderId="3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2" fillId="0" borderId="1" xfId="0" applyNumberFormat="1" applyFont="1" applyBorder="1" applyAlignment="1">
      <alignment horizontal="center" shrinkToFit="1"/>
    </xf>
    <xf numFmtId="49" fontId="22" fillId="0" borderId="1" xfId="0" applyNumberFormat="1" applyFont="1" applyBorder="1" applyAlignment="1">
      <alignment horizontal="center"/>
    </xf>
    <xf numFmtId="0" fontId="0" fillId="6" borderId="1" xfId="0" applyFill="1" applyBorder="1" applyAlignment="1">
      <alignment horizontal="center" shrinkToFi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0" fillId="0" borderId="39" xfId="0" applyBorder="1" applyAlignment="1">
      <alignment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58" xfId="0" applyFont="1" applyFill="1" applyBorder="1" applyAlignment="1">
      <alignment vertical="center" wrapText="1"/>
    </xf>
    <xf numFmtId="49" fontId="2" fillId="0" borderId="4" xfId="0" applyNumberFormat="1" applyFont="1" applyBorder="1" applyAlignment="1">
      <alignment vertical="center" textRotation="90"/>
    </xf>
    <xf numFmtId="49" fontId="24" fillId="0" borderId="2" xfId="0" applyNumberFormat="1" applyFont="1" applyBorder="1" applyAlignment="1">
      <alignment horizontal="center" vertical="center" textRotation="90"/>
    </xf>
    <xf numFmtId="49" fontId="2" fillId="0" borderId="45" xfId="0" applyNumberFormat="1" applyFont="1" applyBorder="1" applyAlignment="1">
      <alignment vertical="center" textRotation="90"/>
    </xf>
    <xf numFmtId="0" fontId="24" fillId="0" borderId="8" xfId="0" applyFont="1" applyBorder="1" applyAlignment="1">
      <alignment vertical="center" textRotation="90"/>
    </xf>
    <xf numFmtId="49" fontId="4" fillId="0" borderId="4" xfId="0" applyNumberFormat="1" applyFont="1" applyBorder="1" applyAlignment="1">
      <alignment vertical="center" textRotation="90"/>
    </xf>
    <xf numFmtId="49" fontId="2" fillId="0" borderId="8" xfId="0" applyNumberFormat="1" applyFont="1" applyBorder="1" applyAlignment="1">
      <alignment vertical="center" textRotation="90"/>
    </xf>
    <xf numFmtId="16" fontId="24" fillId="0" borderId="9" xfId="0" applyNumberFormat="1" applyFont="1" applyBorder="1" applyAlignment="1">
      <alignment vertical="center" textRotation="90"/>
    </xf>
    <xf numFmtId="49" fontId="26" fillId="0" borderId="1" xfId="0" applyNumberFormat="1" applyFont="1" applyBorder="1" applyAlignment="1">
      <alignment horizontal="center"/>
    </xf>
    <xf numFmtId="0" fontId="0" fillId="0" borderId="5" xfId="0" applyBorder="1" applyAlignment="1">
      <alignment shrinkToFit="1"/>
    </xf>
    <xf numFmtId="0" fontId="25" fillId="0" borderId="4" xfId="0" applyFont="1" applyBorder="1" applyAlignment="1">
      <alignment shrinkToFit="1"/>
    </xf>
    <xf numFmtId="49" fontId="25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49" fontId="27" fillId="0" borderId="1" xfId="0" applyNumberFormat="1" applyFont="1" applyBorder="1"/>
    <xf numFmtId="0" fontId="25" fillId="0" borderId="1" xfId="0" applyFont="1" applyBorder="1" applyAlignment="1">
      <alignment horizontal="center" vertical="center" shrinkToFit="1"/>
    </xf>
    <xf numFmtId="49" fontId="28" fillId="0" borderId="1" xfId="0" applyNumberFormat="1" applyFont="1" applyBorder="1"/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0" fillId="0" borderId="65" xfId="0" applyBorder="1" applyAlignment="1">
      <alignment wrapText="1"/>
    </xf>
    <xf numFmtId="0" fontId="0" fillId="0" borderId="25" xfId="0" applyBorder="1" applyAlignment="1">
      <alignment wrapText="1"/>
    </xf>
    <xf numFmtId="0" fontId="4" fillId="4" borderId="11" xfId="0" applyFont="1" applyFill="1" applyBorder="1" applyAlignment="1">
      <alignment horizontal="center" vertical="center" wrapText="1"/>
    </xf>
    <xf numFmtId="0" fontId="2" fillId="4" borderId="7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0" borderId="71" xfId="0" applyBorder="1" applyAlignment="1">
      <alignment wrapText="1"/>
    </xf>
    <xf numFmtId="0" fontId="2" fillId="4" borderId="72" xfId="0" applyFont="1" applyFill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20" fillId="0" borderId="5" xfId="0" applyFont="1" applyBorder="1" applyAlignment="1">
      <alignment vertical="center" shrinkToFit="1"/>
    </xf>
    <xf numFmtId="0" fontId="1" fillId="0" borderId="31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textRotation="90" wrapText="1"/>
    </xf>
    <xf numFmtId="0" fontId="1" fillId="4" borderId="49" xfId="0" applyFont="1" applyFill="1" applyBorder="1" applyAlignment="1">
      <alignment horizontal="center" vertical="center" textRotation="90" wrapText="1"/>
    </xf>
    <xf numFmtId="0" fontId="1" fillId="4" borderId="50" xfId="0" applyFont="1" applyFill="1" applyBorder="1" applyAlignment="1">
      <alignment horizontal="center" vertical="center" textRotation="90" wrapText="1"/>
    </xf>
    <xf numFmtId="0" fontId="8" fillId="0" borderId="62" xfId="0" applyFont="1" applyBorder="1" applyAlignment="1">
      <alignment horizontal="center" vertical="center" textRotation="90" wrapText="1"/>
    </xf>
    <xf numFmtId="0" fontId="8" fillId="0" borderId="63" xfId="0" applyFont="1" applyBorder="1" applyAlignment="1">
      <alignment horizontal="center" vertical="center" textRotation="90" wrapText="1"/>
    </xf>
    <xf numFmtId="0" fontId="8" fillId="0" borderId="60" xfId="0" applyFont="1" applyBorder="1" applyAlignment="1">
      <alignment horizontal="center" vertical="center" textRotation="90" wrapText="1"/>
    </xf>
    <xf numFmtId="0" fontId="1" fillId="0" borderId="48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textRotation="90" wrapText="1"/>
    </xf>
    <xf numFmtId="0" fontId="4" fillId="2" borderId="45" xfId="0" applyFont="1" applyFill="1" applyBorder="1" applyAlignment="1">
      <alignment horizontal="center" vertical="center" textRotation="90" wrapText="1"/>
    </xf>
    <xf numFmtId="0" fontId="4" fillId="2" borderId="52" xfId="0" applyFont="1" applyFill="1" applyBorder="1" applyAlignment="1">
      <alignment horizontal="center" vertical="center" textRotation="90" wrapText="1"/>
    </xf>
    <xf numFmtId="0" fontId="4" fillId="2" borderId="44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60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2" fillId="2" borderId="50" xfId="0" applyFont="1" applyFill="1" applyBorder="1" applyAlignment="1">
      <alignment horizontal="center" vertical="center" textRotation="90" wrapText="1"/>
    </xf>
    <xf numFmtId="0" fontId="10" fillId="5" borderId="47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0" borderId="47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39" xfId="0" applyFont="1" applyBorder="1" applyAlignment="1">
      <alignment horizontal="left" wrapText="1"/>
    </xf>
    <xf numFmtId="0" fontId="4" fillId="4" borderId="56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6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shrinkToFit="1"/>
    </xf>
    <xf numFmtId="0" fontId="21" fillId="0" borderId="5" xfId="0" applyFont="1" applyBorder="1" applyAlignment="1">
      <alignment horizont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textRotation="90" shrinkToFit="1"/>
    </xf>
    <xf numFmtId="0" fontId="20" fillId="0" borderId="5" xfId="0" applyFont="1" applyBorder="1" applyAlignment="1">
      <alignment horizontal="center" vertical="center" textRotation="90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90" shrinkToFit="1"/>
    </xf>
    <xf numFmtId="0" fontId="23" fillId="6" borderId="4" xfId="0" applyFont="1" applyFill="1" applyBorder="1" applyAlignment="1">
      <alignment horizontal="center" shrinkToFit="1"/>
    </xf>
    <xf numFmtId="0" fontId="23" fillId="6" borderId="5" xfId="0" applyFont="1" applyFill="1" applyBorder="1" applyAlignment="1">
      <alignment horizontal="center" shrinkToFit="1"/>
    </xf>
    <xf numFmtId="0" fontId="20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shrinkToFit="1"/>
    </xf>
    <xf numFmtId="0" fontId="0" fillId="6" borderId="5" xfId="0" applyFill="1" applyBorder="1" applyAlignment="1">
      <alignment horizont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8"/>
  <sheetViews>
    <sheetView tabSelected="1" topLeftCell="A34" zoomScale="72" zoomScaleNormal="72" workbookViewId="0">
      <selection activeCell="G49" sqref="G49:G50"/>
    </sheetView>
  </sheetViews>
  <sheetFormatPr defaultColWidth="9.140625" defaultRowHeight="15" x14ac:dyDescent="0.25"/>
  <cols>
    <col min="1" max="1" width="10.5703125" style="1" customWidth="1"/>
    <col min="2" max="2" width="28.7109375" style="1" customWidth="1"/>
    <col min="3" max="3" width="5" style="1" customWidth="1"/>
    <col min="4" max="4" width="4.42578125" style="1" customWidth="1"/>
    <col min="5" max="5" width="5" style="1" customWidth="1"/>
    <col min="6" max="6" width="4.42578125" style="1" customWidth="1"/>
    <col min="7" max="7" width="7" style="1" customWidth="1"/>
    <col min="8" max="8" width="6.5703125" style="1" customWidth="1"/>
    <col min="9" max="9" width="5.5703125" style="1" customWidth="1"/>
    <col min="10" max="10" width="5.42578125" style="1" customWidth="1"/>
    <col min="11" max="11" width="5.85546875" style="1" customWidth="1"/>
    <col min="12" max="12" width="4.28515625" style="1" customWidth="1"/>
    <col min="13" max="14" width="4.7109375" style="1" customWidth="1"/>
    <col min="15" max="15" width="5.85546875" style="1" customWidth="1"/>
    <col min="16" max="16" width="4.7109375" style="1" customWidth="1"/>
    <col min="17" max="17" width="4.5703125" style="1" customWidth="1"/>
    <col min="18" max="19" width="3.7109375" style="1" customWidth="1"/>
    <col min="20" max="20" width="4.85546875" style="1" customWidth="1"/>
    <col min="21" max="21" width="3.28515625" style="1" customWidth="1"/>
    <col min="22" max="22" width="3.7109375" style="1" customWidth="1"/>
    <col min="23" max="23" width="4.5703125" style="1" customWidth="1"/>
    <col min="24" max="25" width="3.7109375" style="1" customWidth="1"/>
    <col min="26" max="27" width="4.85546875" style="1" customWidth="1"/>
    <col min="28" max="28" width="3.7109375" style="1" customWidth="1"/>
    <col min="29" max="16384" width="9.140625" style="1"/>
  </cols>
  <sheetData>
    <row r="1" spans="1:28" ht="28.5" customHeight="1" thickBot="1" x14ac:dyDescent="0.3">
      <c r="A1" s="260" t="s">
        <v>273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</row>
    <row r="2" spans="1:28" ht="25.5" customHeight="1" thickBot="1" x14ac:dyDescent="0.3">
      <c r="A2" s="261" t="s">
        <v>0</v>
      </c>
      <c r="B2" s="264" t="s">
        <v>1</v>
      </c>
      <c r="C2" s="267" t="s">
        <v>2</v>
      </c>
      <c r="D2" s="268"/>
      <c r="E2" s="268"/>
      <c r="F2" s="268"/>
      <c r="G2" s="273" t="s">
        <v>41</v>
      </c>
      <c r="H2" s="274"/>
      <c r="I2" s="274"/>
      <c r="J2" s="274"/>
      <c r="K2" s="274"/>
      <c r="L2" s="274"/>
      <c r="M2" s="274"/>
      <c r="N2" s="274"/>
      <c r="O2" s="274"/>
      <c r="P2" s="275"/>
      <c r="Q2" s="163"/>
      <c r="R2" s="163"/>
      <c r="S2" s="163"/>
      <c r="T2" s="163"/>
      <c r="U2" s="163"/>
      <c r="V2" s="163"/>
      <c r="W2" s="276"/>
      <c r="X2" s="276"/>
      <c r="Y2" s="276"/>
      <c r="Z2" s="276"/>
      <c r="AA2" s="276"/>
      <c r="AB2" s="276"/>
    </row>
    <row r="3" spans="1:28" ht="15.75" customHeight="1" thickBot="1" x14ac:dyDescent="0.3">
      <c r="A3" s="262"/>
      <c r="B3" s="265"/>
      <c r="C3" s="269"/>
      <c r="D3" s="270"/>
      <c r="E3" s="270"/>
      <c r="F3" s="270"/>
      <c r="G3" s="277" t="s">
        <v>42</v>
      </c>
      <c r="H3" s="280" t="s">
        <v>43</v>
      </c>
      <c r="I3" s="283" t="s">
        <v>35</v>
      </c>
      <c r="J3" s="283"/>
      <c r="K3" s="283"/>
      <c r="L3" s="283"/>
      <c r="M3" s="283"/>
      <c r="N3" s="283"/>
      <c r="O3" s="283"/>
      <c r="P3" s="284"/>
      <c r="Q3" s="285" t="s">
        <v>3</v>
      </c>
      <c r="R3" s="268"/>
      <c r="S3" s="268"/>
      <c r="T3" s="268"/>
      <c r="U3" s="268"/>
      <c r="V3" s="286"/>
      <c r="W3" s="285" t="s">
        <v>4</v>
      </c>
      <c r="X3" s="268"/>
      <c r="Y3" s="268"/>
      <c r="Z3" s="268"/>
      <c r="AA3" s="268"/>
      <c r="AB3" s="286"/>
    </row>
    <row r="4" spans="1:28" ht="59.25" customHeight="1" thickBot="1" x14ac:dyDescent="0.3">
      <c r="A4" s="262"/>
      <c r="B4" s="265"/>
      <c r="C4" s="269"/>
      <c r="D4" s="270"/>
      <c r="E4" s="270"/>
      <c r="F4" s="270"/>
      <c r="G4" s="278"/>
      <c r="H4" s="281"/>
      <c r="I4" s="291" t="s">
        <v>47</v>
      </c>
      <c r="J4" s="293" t="s">
        <v>36</v>
      </c>
      <c r="K4" s="294"/>
      <c r="L4" s="295"/>
      <c r="M4" s="295"/>
      <c r="N4" s="295"/>
      <c r="O4" s="295"/>
      <c r="P4" s="296" t="s">
        <v>34</v>
      </c>
      <c r="Q4" s="301" t="s">
        <v>44</v>
      </c>
      <c r="R4" s="287" t="s">
        <v>45</v>
      </c>
      <c r="S4" s="289" t="s">
        <v>13</v>
      </c>
      <c r="T4" s="303" t="s">
        <v>83</v>
      </c>
      <c r="U4" s="287" t="s">
        <v>45</v>
      </c>
      <c r="V4" s="289" t="s">
        <v>13</v>
      </c>
      <c r="W4" s="301" t="s">
        <v>46</v>
      </c>
      <c r="X4" s="287" t="s">
        <v>45</v>
      </c>
      <c r="Y4" s="289" t="s">
        <v>13</v>
      </c>
      <c r="Z4" s="303" t="s">
        <v>136</v>
      </c>
      <c r="AA4" s="287" t="s">
        <v>45</v>
      </c>
      <c r="AB4" s="289" t="s">
        <v>13</v>
      </c>
    </row>
    <row r="5" spans="1:28" ht="76.5" customHeight="1" thickBot="1" x14ac:dyDescent="0.3">
      <c r="A5" s="263"/>
      <c r="B5" s="266"/>
      <c r="C5" s="271"/>
      <c r="D5" s="272"/>
      <c r="E5" s="272"/>
      <c r="F5" s="272"/>
      <c r="G5" s="279"/>
      <c r="H5" s="282"/>
      <c r="I5" s="292"/>
      <c r="J5" s="61" t="s">
        <v>71</v>
      </c>
      <c r="K5" s="61" t="s">
        <v>37</v>
      </c>
      <c r="L5" s="72" t="s">
        <v>40</v>
      </c>
      <c r="M5" s="72" t="s">
        <v>39</v>
      </c>
      <c r="N5" s="72" t="s">
        <v>13</v>
      </c>
      <c r="O5" s="142" t="s">
        <v>38</v>
      </c>
      <c r="P5" s="297"/>
      <c r="Q5" s="302"/>
      <c r="R5" s="288"/>
      <c r="S5" s="290"/>
      <c r="T5" s="304"/>
      <c r="U5" s="288"/>
      <c r="V5" s="290"/>
      <c r="W5" s="302"/>
      <c r="X5" s="288"/>
      <c r="Y5" s="290"/>
      <c r="Z5" s="304"/>
      <c r="AA5" s="288"/>
      <c r="AB5" s="290"/>
    </row>
    <row r="6" spans="1:28" ht="15.75" thickBot="1" x14ac:dyDescent="0.3">
      <c r="A6" s="25">
        <v>1</v>
      </c>
      <c r="B6" s="26">
        <v>2</v>
      </c>
      <c r="C6" s="176"/>
      <c r="D6" s="176"/>
      <c r="E6" s="305">
        <v>3</v>
      </c>
      <c r="F6" s="306"/>
      <c r="G6" s="102">
        <v>4</v>
      </c>
      <c r="H6" s="102">
        <v>5</v>
      </c>
      <c r="I6" s="102">
        <v>6</v>
      </c>
      <c r="J6" s="104">
        <v>7</v>
      </c>
      <c r="K6" s="81">
        <v>8</v>
      </c>
      <c r="L6" s="82">
        <v>9</v>
      </c>
      <c r="M6" s="82">
        <v>10</v>
      </c>
      <c r="N6" s="82">
        <v>11</v>
      </c>
      <c r="O6" s="103">
        <v>12</v>
      </c>
      <c r="P6" s="102">
        <v>13</v>
      </c>
      <c r="Q6" s="81">
        <v>14</v>
      </c>
      <c r="R6" s="82">
        <v>15</v>
      </c>
      <c r="S6" s="106">
        <v>16</v>
      </c>
      <c r="T6" s="104">
        <v>17</v>
      </c>
      <c r="U6" s="105">
        <v>18</v>
      </c>
      <c r="V6" s="103">
        <v>19</v>
      </c>
      <c r="W6" s="81">
        <v>14</v>
      </c>
      <c r="X6" s="82">
        <v>15</v>
      </c>
      <c r="Y6" s="106">
        <v>16</v>
      </c>
      <c r="Z6" s="104">
        <v>17</v>
      </c>
      <c r="AA6" s="105">
        <v>18</v>
      </c>
      <c r="AB6" s="103">
        <v>19</v>
      </c>
    </row>
    <row r="7" spans="1:28" ht="15.75" thickBot="1" x14ac:dyDescent="0.3">
      <c r="A7" s="107"/>
      <c r="B7" s="108"/>
      <c r="C7" s="109" t="s">
        <v>16</v>
      </c>
      <c r="D7" s="110" t="s">
        <v>17</v>
      </c>
      <c r="E7" s="109" t="s">
        <v>18</v>
      </c>
      <c r="F7" s="110" t="s">
        <v>19</v>
      </c>
      <c r="G7" s="62"/>
      <c r="H7" s="102"/>
      <c r="I7" s="102"/>
      <c r="J7" s="81"/>
      <c r="K7" s="81"/>
      <c r="L7" s="82"/>
      <c r="M7" s="82"/>
      <c r="N7" s="82"/>
      <c r="O7" s="103"/>
      <c r="P7" s="102"/>
      <c r="Q7" s="81"/>
      <c r="R7" s="82"/>
      <c r="S7" s="106"/>
      <c r="T7" s="147"/>
      <c r="U7" s="172"/>
      <c r="V7" s="148"/>
      <c r="W7" s="81"/>
      <c r="X7" s="82"/>
      <c r="Y7" s="106"/>
      <c r="Z7" s="104"/>
      <c r="AA7" s="105"/>
      <c r="AB7" s="103"/>
    </row>
    <row r="8" spans="1:28" ht="27" customHeight="1" thickBot="1" x14ac:dyDescent="0.3">
      <c r="A8" s="32" t="s">
        <v>120</v>
      </c>
      <c r="B8" s="33" t="s">
        <v>108</v>
      </c>
      <c r="C8" s="307" t="s">
        <v>137</v>
      </c>
      <c r="D8" s="308"/>
      <c r="E8" s="308"/>
      <c r="F8" s="308"/>
      <c r="G8" s="155">
        <f>SUM(G9:G23)</f>
        <v>1476</v>
      </c>
      <c r="H8" s="155">
        <f>SUM(H9:H23)</f>
        <v>292</v>
      </c>
      <c r="I8" s="63">
        <f>J8+K8+L8+M8+N8+O8</f>
        <v>1458</v>
      </c>
      <c r="J8" s="32">
        <f t="shared" ref="J8:AB8" si="0">SUM(J9:J23)</f>
        <v>644</v>
      </c>
      <c r="K8" s="124">
        <f t="shared" si="0"/>
        <v>790</v>
      </c>
      <c r="L8" s="124">
        <f t="shared" si="0"/>
        <v>0</v>
      </c>
      <c r="M8" s="124">
        <f t="shared" si="0"/>
        <v>8</v>
      </c>
      <c r="N8" s="124">
        <f t="shared" si="0"/>
        <v>16</v>
      </c>
      <c r="O8" s="125">
        <f t="shared" si="0"/>
        <v>0</v>
      </c>
      <c r="P8" s="63">
        <f t="shared" si="0"/>
        <v>0</v>
      </c>
      <c r="Q8" s="32">
        <f t="shared" ref="Q8:V8" si="1">SUM(Q9:Q23)</f>
        <v>446</v>
      </c>
      <c r="R8" s="124">
        <f t="shared" si="1"/>
        <v>0</v>
      </c>
      <c r="S8" s="125">
        <f t="shared" si="1"/>
        <v>0</v>
      </c>
      <c r="T8" s="32">
        <f>SUM(T9:T23)</f>
        <v>712</v>
      </c>
      <c r="U8" s="124">
        <f t="shared" si="1"/>
        <v>0</v>
      </c>
      <c r="V8" s="125">
        <f t="shared" si="1"/>
        <v>6</v>
      </c>
      <c r="W8" s="32">
        <f t="shared" si="0"/>
        <v>294</v>
      </c>
      <c r="X8" s="124">
        <f t="shared" si="0"/>
        <v>0</v>
      </c>
      <c r="Y8" s="125">
        <f t="shared" si="0"/>
        <v>18</v>
      </c>
      <c r="Z8" s="32">
        <f t="shared" si="0"/>
        <v>0</v>
      </c>
      <c r="AA8" s="124">
        <f t="shared" si="0"/>
        <v>0</v>
      </c>
      <c r="AB8" s="125">
        <f t="shared" si="0"/>
        <v>0</v>
      </c>
    </row>
    <row r="9" spans="1:28" ht="15.75" customHeight="1" x14ac:dyDescent="0.25">
      <c r="A9" s="100" t="s">
        <v>121</v>
      </c>
      <c r="B9" s="3" t="s">
        <v>138</v>
      </c>
      <c r="C9" s="151"/>
      <c r="D9" s="168" t="s">
        <v>79</v>
      </c>
      <c r="E9" s="151"/>
      <c r="F9" s="168"/>
      <c r="G9" s="160">
        <f>I9+P9</f>
        <v>72</v>
      </c>
      <c r="H9" s="24">
        <v>12</v>
      </c>
      <c r="I9" s="71">
        <f>SUM(J9:O9)</f>
        <v>72</v>
      </c>
      <c r="J9" s="16">
        <v>30</v>
      </c>
      <c r="K9" s="16">
        <v>36</v>
      </c>
      <c r="L9" s="83"/>
      <c r="M9" s="83">
        <v>2</v>
      </c>
      <c r="N9" s="83">
        <v>4</v>
      </c>
      <c r="O9" s="17"/>
      <c r="P9" s="65"/>
      <c r="Q9" s="16">
        <v>30</v>
      </c>
      <c r="R9" s="83"/>
      <c r="S9" s="17"/>
      <c r="T9" s="15">
        <v>36</v>
      </c>
      <c r="U9" s="83"/>
      <c r="V9" s="24">
        <v>6</v>
      </c>
      <c r="W9" s="16"/>
      <c r="X9" s="83"/>
      <c r="Y9" s="17"/>
      <c r="Z9" s="15"/>
      <c r="AA9" s="83"/>
      <c r="AB9" s="24"/>
    </row>
    <row r="10" spans="1:28" ht="21.75" customHeight="1" x14ac:dyDescent="0.25">
      <c r="A10" s="114" t="s">
        <v>122</v>
      </c>
      <c r="B10" s="87" t="s">
        <v>109</v>
      </c>
      <c r="C10" s="165"/>
      <c r="D10" s="169"/>
      <c r="E10" s="165" t="s">
        <v>77</v>
      </c>
      <c r="F10" s="169"/>
      <c r="G10" s="154">
        <v>108</v>
      </c>
      <c r="H10" s="53">
        <v>14</v>
      </c>
      <c r="I10" s="71">
        <f t="shared" ref="I10:I23" si="2">SUM(J10:O10)</f>
        <v>108</v>
      </c>
      <c r="J10" s="2">
        <v>54</v>
      </c>
      <c r="K10" s="2">
        <v>54</v>
      </c>
      <c r="L10" s="55"/>
      <c r="M10" s="55"/>
      <c r="N10" s="55"/>
      <c r="O10" s="9"/>
      <c r="P10" s="66"/>
      <c r="Q10" s="2">
        <v>47</v>
      </c>
      <c r="R10" s="55"/>
      <c r="S10" s="9"/>
      <c r="T10" s="4">
        <v>33</v>
      </c>
      <c r="U10" s="55"/>
      <c r="V10" s="53"/>
      <c r="W10" s="2">
        <v>28</v>
      </c>
      <c r="X10" s="55"/>
      <c r="Y10" s="9"/>
      <c r="Z10" s="4"/>
      <c r="AA10" s="55"/>
      <c r="AB10" s="53"/>
    </row>
    <row r="11" spans="1:28" ht="18.75" customHeight="1" x14ac:dyDescent="0.25">
      <c r="A11" s="114" t="s">
        <v>123</v>
      </c>
      <c r="B11" s="6" t="s">
        <v>117</v>
      </c>
      <c r="C11" s="165"/>
      <c r="D11" s="169" t="s">
        <v>77</v>
      </c>
      <c r="E11" s="165"/>
      <c r="F11" s="169"/>
      <c r="G11" s="153">
        <v>136</v>
      </c>
      <c r="H11" s="53">
        <v>10</v>
      </c>
      <c r="I11" s="71">
        <f t="shared" si="2"/>
        <v>136</v>
      </c>
      <c r="J11" s="2">
        <v>90</v>
      </c>
      <c r="K11" s="2">
        <v>46</v>
      </c>
      <c r="L11" s="55"/>
      <c r="M11" s="55"/>
      <c r="N11" s="55"/>
      <c r="O11" s="9"/>
      <c r="P11" s="66"/>
      <c r="Q11" s="2">
        <v>54</v>
      </c>
      <c r="R11" s="55"/>
      <c r="S11" s="9"/>
      <c r="T11" s="4">
        <v>82</v>
      </c>
      <c r="U11" s="55"/>
      <c r="V11" s="53"/>
      <c r="W11" s="2"/>
      <c r="X11" s="55"/>
      <c r="Y11" s="9"/>
      <c r="Z11" s="4"/>
      <c r="AA11" s="55"/>
      <c r="AB11" s="53"/>
    </row>
    <row r="12" spans="1:28" ht="21.75" customHeight="1" x14ac:dyDescent="0.25">
      <c r="A12" s="115" t="s">
        <v>124</v>
      </c>
      <c r="B12" s="20" t="s">
        <v>110</v>
      </c>
      <c r="C12" s="166"/>
      <c r="D12" s="169" t="s">
        <v>77</v>
      </c>
      <c r="E12" s="166"/>
      <c r="F12" s="169"/>
      <c r="G12" s="153">
        <v>72</v>
      </c>
      <c r="H12" s="54">
        <v>18</v>
      </c>
      <c r="I12" s="71">
        <f t="shared" si="2"/>
        <v>72</v>
      </c>
      <c r="J12" s="21">
        <v>36</v>
      </c>
      <c r="K12" s="21">
        <v>36</v>
      </c>
      <c r="L12" s="22"/>
      <c r="M12" s="22"/>
      <c r="N12" s="22"/>
      <c r="O12" s="90"/>
      <c r="P12" s="67"/>
      <c r="Q12" s="140">
        <v>34</v>
      </c>
      <c r="R12" s="22"/>
      <c r="S12" s="90"/>
      <c r="T12" s="19">
        <v>38</v>
      </c>
      <c r="U12" s="22"/>
      <c r="V12" s="54"/>
      <c r="W12" s="140"/>
      <c r="X12" s="22"/>
      <c r="Y12" s="90"/>
      <c r="Z12" s="19"/>
      <c r="AA12" s="22"/>
      <c r="AB12" s="54"/>
    </row>
    <row r="13" spans="1:28" ht="18.75" customHeight="1" x14ac:dyDescent="0.25">
      <c r="A13" s="114" t="s">
        <v>125</v>
      </c>
      <c r="B13" s="87" t="s">
        <v>111</v>
      </c>
      <c r="C13" s="165"/>
      <c r="D13" s="169"/>
      <c r="E13" s="165" t="s">
        <v>77</v>
      </c>
      <c r="F13" s="169"/>
      <c r="G13" s="154">
        <v>72</v>
      </c>
      <c r="H13" s="53">
        <v>16</v>
      </c>
      <c r="I13" s="71">
        <f t="shared" si="2"/>
        <v>72</v>
      </c>
      <c r="J13" s="2">
        <v>42</v>
      </c>
      <c r="K13" s="2">
        <v>30</v>
      </c>
      <c r="L13" s="55"/>
      <c r="M13" s="55"/>
      <c r="N13" s="55"/>
      <c r="O13" s="9"/>
      <c r="P13" s="66"/>
      <c r="Q13" s="2"/>
      <c r="R13" s="55"/>
      <c r="S13" s="9"/>
      <c r="T13" s="4">
        <v>25</v>
      </c>
      <c r="U13" s="55"/>
      <c r="V13" s="53"/>
      <c r="W13" s="2">
        <v>47</v>
      </c>
      <c r="X13" s="55"/>
      <c r="Y13" s="9"/>
      <c r="Z13" s="4"/>
      <c r="AA13" s="55"/>
      <c r="AB13" s="53"/>
    </row>
    <row r="14" spans="1:28" ht="24" customHeight="1" x14ac:dyDescent="0.25">
      <c r="A14" s="114" t="s">
        <v>126</v>
      </c>
      <c r="B14" s="6" t="s">
        <v>119</v>
      </c>
      <c r="C14" s="165"/>
      <c r="D14" s="169" t="s">
        <v>77</v>
      </c>
      <c r="E14" s="165"/>
      <c r="F14" s="169"/>
      <c r="G14" s="153">
        <v>72</v>
      </c>
      <c r="H14" s="53">
        <v>20</v>
      </c>
      <c r="I14" s="71">
        <f t="shared" si="2"/>
        <v>72</v>
      </c>
      <c r="J14" s="2"/>
      <c r="K14" s="2">
        <v>72</v>
      </c>
      <c r="L14" s="55"/>
      <c r="M14" s="55"/>
      <c r="N14" s="55"/>
      <c r="O14" s="9"/>
      <c r="P14" s="66"/>
      <c r="Q14" s="2">
        <v>32</v>
      </c>
      <c r="R14" s="55"/>
      <c r="S14" s="9"/>
      <c r="T14" s="4">
        <v>40</v>
      </c>
      <c r="U14" s="55"/>
      <c r="V14" s="53"/>
      <c r="W14" s="2"/>
      <c r="X14" s="55"/>
      <c r="Y14" s="9"/>
      <c r="Z14" s="4"/>
      <c r="AA14" s="55"/>
      <c r="AB14" s="53"/>
    </row>
    <row r="15" spans="1:28" ht="15.75" customHeight="1" x14ac:dyDescent="0.25">
      <c r="A15" s="115" t="s">
        <v>127</v>
      </c>
      <c r="B15" s="164" t="s">
        <v>118</v>
      </c>
      <c r="C15" s="166"/>
      <c r="D15" s="170"/>
      <c r="E15" s="166" t="s">
        <v>79</v>
      </c>
      <c r="F15" s="170"/>
      <c r="G15" s="153">
        <v>232</v>
      </c>
      <c r="H15" s="54">
        <v>16</v>
      </c>
      <c r="I15" s="71">
        <f>SUM(J15:O15)</f>
        <v>226</v>
      </c>
      <c r="J15" s="21">
        <v>110</v>
      </c>
      <c r="K15" s="21">
        <v>110</v>
      </c>
      <c r="L15" s="22"/>
      <c r="M15" s="83">
        <v>2</v>
      </c>
      <c r="N15" s="83">
        <v>4</v>
      </c>
      <c r="O15" s="90"/>
      <c r="P15" s="67"/>
      <c r="Q15" s="140">
        <v>56</v>
      </c>
      <c r="R15" s="22"/>
      <c r="S15" s="90"/>
      <c r="T15" s="19">
        <v>112</v>
      </c>
      <c r="U15" s="22"/>
      <c r="V15" s="54"/>
      <c r="W15" s="140">
        <v>58</v>
      </c>
      <c r="X15" s="22"/>
      <c r="Y15" s="90">
        <v>6</v>
      </c>
      <c r="Z15" s="19"/>
      <c r="AA15" s="22"/>
      <c r="AB15" s="54"/>
    </row>
    <row r="16" spans="1:28" ht="21" customHeight="1" x14ac:dyDescent="0.25">
      <c r="A16" s="114" t="s">
        <v>128</v>
      </c>
      <c r="B16" s="192" t="s">
        <v>112</v>
      </c>
      <c r="C16" s="167"/>
      <c r="D16" s="169"/>
      <c r="E16" s="167" t="s">
        <v>77</v>
      </c>
      <c r="F16" s="169"/>
      <c r="G16" s="153">
        <v>108</v>
      </c>
      <c r="H16" s="53">
        <v>32</v>
      </c>
      <c r="I16" s="71">
        <f t="shared" si="2"/>
        <v>108</v>
      </c>
      <c r="J16" s="21">
        <v>10</v>
      </c>
      <c r="K16" s="21">
        <v>98</v>
      </c>
      <c r="L16" s="22"/>
      <c r="M16" s="22"/>
      <c r="N16" s="22"/>
      <c r="O16" s="90"/>
      <c r="P16" s="67"/>
      <c r="Q16" s="21">
        <v>34</v>
      </c>
      <c r="R16" s="22"/>
      <c r="S16" s="90"/>
      <c r="T16" s="19">
        <v>40</v>
      </c>
      <c r="U16" s="22"/>
      <c r="V16" s="54"/>
      <c r="W16" s="21">
        <v>34</v>
      </c>
      <c r="X16" s="22"/>
      <c r="Y16" s="90"/>
      <c r="Z16" s="19"/>
      <c r="AA16" s="22"/>
      <c r="AB16" s="54"/>
    </row>
    <row r="17" spans="1:28" ht="20.25" customHeight="1" x14ac:dyDescent="0.25">
      <c r="A17" s="114" t="s">
        <v>129</v>
      </c>
      <c r="B17" s="116" t="s">
        <v>5</v>
      </c>
      <c r="C17" s="165" t="s">
        <v>80</v>
      </c>
      <c r="D17" s="169" t="s">
        <v>77</v>
      </c>
      <c r="E17" s="165"/>
      <c r="F17" s="169"/>
      <c r="G17" s="154">
        <v>72</v>
      </c>
      <c r="H17" s="53">
        <v>28</v>
      </c>
      <c r="I17" s="71">
        <f t="shared" si="2"/>
        <v>72</v>
      </c>
      <c r="J17" s="2">
        <v>8</v>
      </c>
      <c r="K17" s="2">
        <v>64</v>
      </c>
      <c r="L17" s="55"/>
      <c r="M17" s="55"/>
      <c r="N17" s="55"/>
      <c r="O17" s="9"/>
      <c r="P17" s="66"/>
      <c r="Q17" s="2">
        <v>27</v>
      </c>
      <c r="R17" s="55"/>
      <c r="S17" s="9"/>
      <c r="T17" s="4">
        <v>45</v>
      </c>
      <c r="U17" s="55"/>
      <c r="V17" s="53"/>
      <c r="W17" s="2"/>
      <c r="X17" s="55"/>
      <c r="Y17" s="9"/>
      <c r="Z17" s="4"/>
      <c r="AA17" s="55"/>
      <c r="AB17" s="53"/>
    </row>
    <row r="18" spans="1:28" ht="27" customHeight="1" x14ac:dyDescent="0.25">
      <c r="A18" s="114" t="s">
        <v>130</v>
      </c>
      <c r="B18" s="87" t="s">
        <v>274</v>
      </c>
      <c r="C18" s="165"/>
      <c r="D18" s="169" t="s">
        <v>77</v>
      </c>
      <c r="E18" s="165"/>
      <c r="F18" s="169"/>
      <c r="G18" s="153">
        <v>68</v>
      </c>
      <c r="H18" s="53">
        <v>10</v>
      </c>
      <c r="I18" s="71">
        <f t="shared" si="2"/>
        <v>68</v>
      </c>
      <c r="J18" s="2">
        <v>22</v>
      </c>
      <c r="K18" s="2">
        <v>46</v>
      </c>
      <c r="L18" s="55"/>
      <c r="M18" s="55"/>
      <c r="N18" s="55"/>
      <c r="O18" s="9"/>
      <c r="P18" s="66"/>
      <c r="Q18" s="2">
        <v>32</v>
      </c>
      <c r="R18" s="55"/>
      <c r="S18" s="9"/>
      <c r="T18" s="4">
        <v>36</v>
      </c>
      <c r="U18" s="55"/>
      <c r="V18" s="53"/>
      <c r="W18" s="2"/>
      <c r="X18" s="55"/>
      <c r="Y18" s="9"/>
      <c r="Z18" s="4"/>
      <c r="AA18" s="55"/>
      <c r="AB18" s="53"/>
    </row>
    <row r="19" spans="1:28" ht="21.75" customHeight="1" x14ac:dyDescent="0.25">
      <c r="A19" s="115" t="s">
        <v>131</v>
      </c>
      <c r="B19" s="6" t="s">
        <v>113</v>
      </c>
      <c r="C19" s="166"/>
      <c r="D19" s="169"/>
      <c r="E19" s="166" t="s">
        <v>77</v>
      </c>
      <c r="F19" s="169"/>
      <c r="G19" s="153">
        <v>108</v>
      </c>
      <c r="H19" s="54">
        <v>30</v>
      </c>
      <c r="I19" s="71">
        <f t="shared" si="2"/>
        <v>108</v>
      </c>
      <c r="J19" s="21">
        <v>100</v>
      </c>
      <c r="K19" s="21">
        <v>8</v>
      </c>
      <c r="L19" s="22"/>
      <c r="M19" s="55"/>
      <c r="N19" s="55"/>
      <c r="O19" s="90"/>
      <c r="P19" s="67"/>
      <c r="Q19" s="140">
        <v>34</v>
      </c>
      <c r="R19" s="22"/>
      <c r="S19" s="90"/>
      <c r="T19" s="19">
        <v>48</v>
      </c>
      <c r="U19" s="22"/>
      <c r="V19" s="54"/>
      <c r="W19" s="140">
        <v>26</v>
      </c>
      <c r="X19" s="22"/>
      <c r="Y19" s="90"/>
      <c r="Z19" s="19"/>
      <c r="AA19" s="22"/>
      <c r="AB19" s="54"/>
    </row>
    <row r="20" spans="1:28" ht="21" customHeight="1" x14ac:dyDescent="0.25">
      <c r="A20" s="114" t="s">
        <v>132</v>
      </c>
      <c r="B20" s="20" t="s">
        <v>114</v>
      </c>
      <c r="C20" s="167"/>
      <c r="D20" s="170"/>
      <c r="E20" s="167" t="s">
        <v>79</v>
      </c>
      <c r="F20" s="170"/>
      <c r="G20" s="153">
        <v>144</v>
      </c>
      <c r="H20" s="53">
        <v>42</v>
      </c>
      <c r="I20" s="71">
        <f t="shared" si="2"/>
        <v>138</v>
      </c>
      <c r="J20" s="21">
        <v>42</v>
      </c>
      <c r="K20" s="21">
        <v>90</v>
      </c>
      <c r="L20" s="22"/>
      <c r="M20" s="83">
        <v>2</v>
      </c>
      <c r="N20" s="83">
        <v>4</v>
      </c>
      <c r="O20" s="90"/>
      <c r="P20" s="67"/>
      <c r="Q20" s="21">
        <v>32</v>
      </c>
      <c r="R20" s="22"/>
      <c r="S20" s="90"/>
      <c r="T20" s="19">
        <v>48</v>
      </c>
      <c r="U20" s="22"/>
      <c r="V20" s="54"/>
      <c r="W20" s="21">
        <v>58</v>
      </c>
      <c r="X20" s="22"/>
      <c r="Y20" s="90">
        <v>6</v>
      </c>
      <c r="Z20" s="19"/>
      <c r="AA20" s="22"/>
      <c r="AB20" s="54"/>
    </row>
    <row r="21" spans="1:28" ht="20.25" customHeight="1" x14ac:dyDescent="0.25">
      <c r="A21" s="114" t="s">
        <v>133</v>
      </c>
      <c r="B21" s="116" t="s">
        <v>115</v>
      </c>
      <c r="C21" s="167"/>
      <c r="D21" s="170"/>
      <c r="E21" s="167" t="s">
        <v>79</v>
      </c>
      <c r="F21" s="170"/>
      <c r="G21" s="153">
        <v>144</v>
      </c>
      <c r="H21" s="53">
        <v>24</v>
      </c>
      <c r="I21" s="71">
        <f t="shared" si="2"/>
        <v>138</v>
      </c>
      <c r="J21" s="21">
        <v>76</v>
      </c>
      <c r="K21" s="21">
        <v>56</v>
      </c>
      <c r="L21" s="22"/>
      <c r="M21" s="83">
        <v>2</v>
      </c>
      <c r="N21" s="83">
        <v>4</v>
      </c>
      <c r="O21" s="90"/>
      <c r="P21" s="67"/>
      <c r="Q21" s="21">
        <v>34</v>
      </c>
      <c r="R21" s="22"/>
      <c r="S21" s="90"/>
      <c r="T21" s="19">
        <v>61</v>
      </c>
      <c r="U21" s="22"/>
      <c r="V21" s="54"/>
      <c r="W21" s="21">
        <v>43</v>
      </c>
      <c r="X21" s="22"/>
      <c r="Y21" s="90">
        <v>6</v>
      </c>
      <c r="Z21" s="19"/>
      <c r="AA21" s="22"/>
      <c r="AB21" s="54"/>
    </row>
    <row r="22" spans="1:28" ht="21.75" customHeight="1" x14ac:dyDescent="0.25">
      <c r="A22" s="114" t="s">
        <v>135</v>
      </c>
      <c r="B22" s="116" t="s">
        <v>116</v>
      </c>
      <c r="C22" s="165"/>
      <c r="D22" s="169" t="s">
        <v>77</v>
      </c>
      <c r="E22" s="165"/>
      <c r="F22" s="169"/>
      <c r="G22" s="154">
        <v>32</v>
      </c>
      <c r="H22" s="53">
        <v>6</v>
      </c>
      <c r="I22" s="71">
        <f t="shared" si="2"/>
        <v>32</v>
      </c>
      <c r="J22" s="2">
        <v>16</v>
      </c>
      <c r="K22" s="2">
        <v>16</v>
      </c>
      <c r="L22" s="55"/>
      <c r="M22" s="55"/>
      <c r="N22" s="55"/>
      <c r="O22" s="9"/>
      <c r="P22" s="66"/>
      <c r="Q22" s="2"/>
      <c r="R22" s="55"/>
      <c r="S22" s="9"/>
      <c r="T22" s="4">
        <v>32</v>
      </c>
      <c r="U22" s="55"/>
      <c r="V22" s="53"/>
      <c r="W22" s="2"/>
      <c r="X22" s="55"/>
      <c r="Y22" s="9"/>
      <c r="Z22" s="4"/>
      <c r="AA22" s="55"/>
      <c r="AB22" s="53"/>
    </row>
    <row r="23" spans="1:28" ht="17.25" customHeight="1" thickBot="1" x14ac:dyDescent="0.3">
      <c r="A23" s="114" t="s">
        <v>134</v>
      </c>
      <c r="B23" s="87" t="s">
        <v>141</v>
      </c>
      <c r="C23" s="165"/>
      <c r="D23" s="171"/>
      <c r="E23" s="165" t="s">
        <v>77</v>
      </c>
      <c r="F23" s="171"/>
      <c r="G23" s="153">
        <v>36</v>
      </c>
      <c r="H23" s="53">
        <v>14</v>
      </c>
      <c r="I23" s="71">
        <f t="shared" si="2"/>
        <v>36</v>
      </c>
      <c r="J23" s="2">
        <v>8</v>
      </c>
      <c r="K23" s="2">
        <v>28</v>
      </c>
      <c r="L23" s="55"/>
      <c r="M23" s="55"/>
      <c r="N23" s="55"/>
      <c r="O23" s="9"/>
      <c r="P23" s="66"/>
      <c r="Q23" s="2"/>
      <c r="R23" s="55"/>
      <c r="S23" s="9"/>
      <c r="T23" s="2">
        <v>36</v>
      </c>
      <c r="U23" s="55"/>
      <c r="V23" s="53"/>
      <c r="X23" s="55"/>
      <c r="Y23" s="9"/>
      <c r="Z23" s="4"/>
      <c r="AA23" s="55"/>
      <c r="AB23" s="53"/>
    </row>
    <row r="24" spans="1:28" ht="27" customHeight="1" thickBot="1" x14ac:dyDescent="0.3">
      <c r="A24" s="32" t="s">
        <v>61</v>
      </c>
      <c r="B24" s="33" t="s">
        <v>62</v>
      </c>
      <c r="C24" s="307" t="s">
        <v>152</v>
      </c>
      <c r="D24" s="308"/>
      <c r="E24" s="308"/>
      <c r="F24" s="308"/>
      <c r="G24" s="63">
        <f>SUM(G25:G30)</f>
        <v>260</v>
      </c>
      <c r="H24" s="63">
        <f t="shared" ref="H24:AB24" si="3">SUM(H25:H30)</f>
        <v>134</v>
      </c>
      <c r="I24" s="63">
        <f>SUM(I25:I30)</f>
        <v>242</v>
      </c>
      <c r="J24" s="32">
        <f t="shared" ref="J24:O24" si="4">SUM(J25:J30)</f>
        <v>96</v>
      </c>
      <c r="K24" s="124">
        <f t="shared" si="4"/>
        <v>134</v>
      </c>
      <c r="L24" s="143">
        <f t="shared" si="4"/>
        <v>0</v>
      </c>
      <c r="M24" s="124">
        <f t="shared" si="4"/>
        <v>4</v>
      </c>
      <c r="N24" s="124">
        <f t="shared" si="4"/>
        <v>8</v>
      </c>
      <c r="O24" s="128">
        <f t="shared" si="4"/>
        <v>0</v>
      </c>
      <c r="P24" s="145">
        <f t="shared" si="3"/>
        <v>18</v>
      </c>
      <c r="Q24" s="143">
        <f t="shared" si="3"/>
        <v>0</v>
      </c>
      <c r="R24" s="124">
        <f t="shared" si="3"/>
        <v>0</v>
      </c>
      <c r="S24" s="200">
        <f t="shared" si="3"/>
        <v>0</v>
      </c>
      <c r="T24" s="247">
        <f t="shared" si="3"/>
        <v>0</v>
      </c>
      <c r="U24" s="124">
        <f t="shared" si="3"/>
        <v>0</v>
      </c>
      <c r="V24" s="125">
        <f t="shared" si="3"/>
        <v>0</v>
      </c>
      <c r="W24" s="143">
        <f>SUM(W25:W30)</f>
        <v>60</v>
      </c>
      <c r="X24" s="124">
        <f>SUM(X25:X30)</f>
        <v>2</v>
      </c>
      <c r="Y24" s="125">
        <f>SUM(Y25:Y30)</f>
        <v>0</v>
      </c>
      <c r="Z24" s="32">
        <f t="shared" si="3"/>
        <v>170</v>
      </c>
      <c r="AA24" s="124">
        <f t="shared" si="3"/>
        <v>16</v>
      </c>
      <c r="AB24" s="125">
        <f t="shared" si="3"/>
        <v>12</v>
      </c>
    </row>
    <row r="25" spans="1:28" ht="15.75" customHeight="1" x14ac:dyDescent="0.25">
      <c r="A25" s="100" t="s">
        <v>63</v>
      </c>
      <c r="B25" s="3" t="s">
        <v>64</v>
      </c>
      <c r="C25" s="89"/>
      <c r="D25" s="85"/>
      <c r="E25" s="89"/>
      <c r="F25" s="85" t="s">
        <v>79</v>
      </c>
      <c r="G25" s="160">
        <v>40</v>
      </c>
      <c r="H25" s="24"/>
      <c r="I25" s="71">
        <v>38</v>
      </c>
      <c r="J25" s="16">
        <v>32</v>
      </c>
      <c r="K25" s="16"/>
      <c r="L25" s="83"/>
      <c r="M25" s="83">
        <v>2</v>
      </c>
      <c r="N25" s="83">
        <v>4</v>
      </c>
      <c r="O25" s="17"/>
      <c r="P25" s="65">
        <v>2</v>
      </c>
      <c r="Q25" s="16"/>
      <c r="R25" s="83"/>
      <c r="S25" s="55"/>
      <c r="W25" s="55"/>
      <c r="X25" s="83"/>
      <c r="Y25" s="24"/>
      <c r="Z25" s="15">
        <v>32</v>
      </c>
      <c r="AA25" s="83">
        <v>2</v>
      </c>
      <c r="AB25" s="24">
        <v>6</v>
      </c>
    </row>
    <row r="26" spans="1:28" ht="41.25" customHeight="1" x14ac:dyDescent="0.25">
      <c r="A26" s="114" t="s">
        <v>65</v>
      </c>
      <c r="B26" s="87" t="s">
        <v>48</v>
      </c>
      <c r="C26" s="7"/>
      <c r="D26" s="8"/>
      <c r="E26" s="7"/>
      <c r="F26" s="8" t="s">
        <v>77</v>
      </c>
      <c r="G26" s="154">
        <v>44</v>
      </c>
      <c r="H26" s="53">
        <v>40</v>
      </c>
      <c r="I26" s="71">
        <v>40</v>
      </c>
      <c r="J26" s="2"/>
      <c r="K26" s="2">
        <v>40</v>
      </c>
      <c r="L26" s="55"/>
      <c r="M26" s="55"/>
      <c r="N26" s="55"/>
      <c r="O26" s="9"/>
      <c r="P26" s="66">
        <v>4</v>
      </c>
      <c r="Q26" s="2"/>
      <c r="R26" s="55"/>
      <c r="S26" s="9"/>
      <c r="T26" s="4"/>
      <c r="U26" s="55"/>
      <c r="V26" s="53"/>
      <c r="W26" s="2"/>
      <c r="X26" s="55"/>
      <c r="Y26" s="9"/>
      <c r="Z26" s="4">
        <v>40</v>
      </c>
      <c r="AA26" s="55">
        <v>4</v>
      </c>
      <c r="AB26" s="53"/>
    </row>
    <row r="27" spans="1:28" ht="27" customHeight="1" x14ac:dyDescent="0.25">
      <c r="A27" s="114" t="s">
        <v>66</v>
      </c>
      <c r="B27" s="6" t="s">
        <v>10</v>
      </c>
      <c r="C27" s="7"/>
      <c r="D27" s="8"/>
      <c r="E27" s="7"/>
      <c r="F27" s="8" t="s">
        <v>77</v>
      </c>
      <c r="G27" s="153">
        <v>38</v>
      </c>
      <c r="H27" s="53">
        <v>16</v>
      </c>
      <c r="I27" s="71">
        <v>36</v>
      </c>
      <c r="J27" s="2">
        <v>20</v>
      </c>
      <c r="K27" s="2">
        <v>16</v>
      </c>
      <c r="L27" s="55"/>
      <c r="M27" s="55"/>
      <c r="N27" s="55"/>
      <c r="O27" s="9"/>
      <c r="P27" s="66">
        <v>2</v>
      </c>
      <c r="Q27" s="2"/>
      <c r="R27" s="55"/>
      <c r="S27" s="9"/>
      <c r="T27" s="4"/>
      <c r="U27" s="55"/>
      <c r="V27" s="53"/>
      <c r="W27" s="2"/>
      <c r="X27" s="55"/>
      <c r="Y27" s="9"/>
      <c r="Z27" s="4">
        <v>36</v>
      </c>
      <c r="AA27" s="55">
        <v>2</v>
      </c>
      <c r="AB27" s="53"/>
    </row>
    <row r="28" spans="1:28" ht="21.75" customHeight="1" x14ac:dyDescent="0.25">
      <c r="A28" s="115" t="s">
        <v>67</v>
      </c>
      <c r="B28" s="20" t="s">
        <v>5</v>
      </c>
      <c r="C28" s="97"/>
      <c r="D28" s="141"/>
      <c r="E28" s="97" t="s">
        <v>80</v>
      </c>
      <c r="F28" s="141" t="s">
        <v>77</v>
      </c>
      <c r="G28" s="153">
        <v>56</v>
      </c>
      <c r="H28" s="54">
        <v>50</v>
      </c>
      <c r="I28" s="71">
        <v>52</v>
      </c>
      <c r="J28" s="21">
        <v>2</v>
      </c>
      <c r="K28" s="21">
        <v>50</v>
      </c>
      <c r="L28" s="22"/>
      <c r="M28" s="22"/>
      <c r="N28" s="22"/>
      <c r="O28" s="90"/>
      <c r="P28" s="67">
        <v>4</v>
      </c>
      <c r="Q28" s="140"/>
      <c r="R28" s="22"/>
      <c r="S28" s="90"/>
      <c r="T28" s="19"/>
      <c r="U28" s="22"/>
      <c r="V28" s="54"/>
      <c r="W28" s="140">
        <v>24</v>
      </c>
      <c r="X28" s="22"/>
      <c r="Y28" s="90"/>
      <c r="Z28" s="19">
        <v>28</v>
      </c>
      <c r="AA28" s="22">
        <v>4</v>
      </c>
      <c r="AB28" s="54"/>
    </row>
    <row r="29" spans="1:28" ht="27.75" customHeight="1" x14ac:dyDescent="0.25">
      <c r="A29" s="114" t="s">
        <v>68</v>
      </c>
      <c r="B29" s="116" t="s">
        <v>70</v>
      </c>
      <c r="C29" s="10"/>
      <c r="D29" s="228"/>
      <c r="E29" s="206"/>
      <c r="F29" s="11" t="s">
        <v>79</v>
      </c>
      <c r="G29" s="153">
        <v>44</v>
      </c>
      <c r="H29" s="53">
        <v>14</v>
      </c>
      <c r="I29" s="71">
        <v>40</v>
      </c>
      <c r="J29" s="21">
        <v>20</v>
      </c>
      <c r="K29" s="21">
        <v>14</v>
      </c>
      <c r="L29" s="22"/>
      <c r="M29" s="22">
        <v>2</v>
      </c>
      <c r="N29" s="22">
        <v>4</v>
      </c>
      <c r="O29" s="90"/>
      <c r="P29" s="67">
        <v>4</v>
      </c>
      <c r="Q29" s="21"/>
      <c r="R29" s="22"/>
      <c r="S29" s="90"/>
      <c r="T29" s="19"/>
      <c r="U29" s="22"/>
      <c r="V29" s="54"/>
      <c r="W29" s="21"/>
      <c r="X29" s="22"/>
      <c r="Y29" s="90"/>
      <c r="Z29" s="19">
        <v>34</v>
      </c>
      <c r="AA29" s="22">
        <v>4</v>
      </c>
      <c r="AB29" s="54">
        <v>6</v>
      </c>
    </row>
    <row r="30" spans="1:28" ht="26.25" customHeight="1" thickBot="1" x14ac:dyDescent="0.3">
      <c r="A30" s="114" t="s">
        <v>69</v>
      </c>
      <c r="B30" s="116" t="s">
        <v>24</v>
      </c>
      <c r="C30" s="10"/>
      <c r="D30" s="229"/>
      <c r="E30" s="206" t="s">
        <v>77</v>
      </c>
      <c r="F30" s="11"/>
      <c r="G30" s="152">
        <v>38</v>
      </c>
      <c r="H30" s="53">
        <v>14</v>
      </c>
      <c r="I30" s="68">
        <v>36</v>
      </c>
      <c r="J30" s="21">
        <v>22</v>
      </c>
      <c r="K30" s="21">
        <v>14</v>
      </c>
      <c r="L30" s="22"/>
      <c r="M30" s="22"/>
      <c r="N30" s="22"/>
      <c r="O30" s="90"/>
      <c r="P30" s="67">
        <v>2</v>
      </c>
      <c r="Q30" s="21"/>
      <c r="R30" s="22"/>
      <c r="S30" s="90"/>
      <c r="T30" s="19"/>
      <c r="U30" s="22"/>
      <c r="V30" s="54"/>
      <c r="W30" s="21">
        <v>36</v>
      </c>
      <c r="X30" s="22">
        <v>2</v>
      </c>
      <c r="Y30" s="90"/>
      <c r="Z30" s="19"/>
      <c r="AA30" s="22"/>
      <c r="AB30" s="54"/>
    </row>
    <row r="31" spans="1:28" ht="28.5" customHeight="1" thickBot="1" x14ac:dyDescent="0.3">
      <c r="A31" s="117" t="s">
        <v>6</v>
      </c>
      <c r="B31" s="118" t="s">
        <v>73</v>
      </c>
      <c r="C31" s="309" t="s">
        <v>153</v>
      </c>
      <c r="D31" s="310"/>
      <c r="E31" s="311"/>
      <c r="F31" s="310"/>
      <c r="G31" s="152">
        <f>SUM(G32:G36)</f>
        <v>206</v>
      </c>
      <c r="H31" s="178">
        <f>SUM(H32:H36)</f>
        <v>70</v>
      </c>
      <c r="I31" s="183">
        <f>SUM(I32:I36)</f>
        <v>186</v>
      </c>
      <c r="J31" s="188">
        <f>SUM(J32:J36)</f>
        <v>94</v>
      </c>
      <c r="K31" s="150">
        <f>SUM(K32:K36)</f>
        <v>70</v>
      </c>
      <c r="L31" s="193"/>
      <c r="M31" s="193">
        <f t="shared" ref="M31:AB31" si="5">SUM(M32:M36)</f>
        <v>6</v>
      </c>
      <c r="N31" s="193">
        <f t="shared" si="5"/>
        <v>12</v>
      </c>
      <c r="O31" s="194">
        <f t="shared" si="5"/>
        <v>0</v>
      </c>
      <c r="P31" s="195">
        <f t="shared" si="5"/>
        <v>20</v>
      </c>
      <c r="Q31" s="196">
        <f>SUM(Q32:Q36)</f>
        <v>138</v>
      </c>
      <c r="R31" s="193">
        <f>SUM(R32:R36)</f>
        <v>16</v>
      </c>
      <c r="S31" s="197">
        <f>SUM(S32:S36)</f>
        <v>12</v>
      </c>
      <c r="T31" s="196">
        <f>SUM(T32:T36)</f>
        <v>0</v>
      </c>
      <c r="U31" s="193">
        <f>SUM(U32:U36)</f>
        <v>0</v>
      </c>
      <c r="V31" s="197">
        <f t="shared" si="5"/>
        <v>0</v>
      </c>
      <c r="W31" s="196">
        <f>SUM(W32:W36)</f>
        <v>30</v>
      </c>
      <c r="X31" s="193">
        <f>SUM(X32:X36)</f>
        <v>4</v>
      </c>
      <c r="Y31" s="197">
        <f t="shared" si="5"/>
        <v>6</v>
      </c>
      <c r="Z31" s="196">
        <f t="shared" si="5"/>
        <v>0</v>
      </c>
      <c r="AA31" s="193">
        <f t="shared" si="5"/>
        <v>0</v>
      </c>
      <c r="AB31" s="197">
        <f t="shared" si="5"/>
        <v>0</v>
      </c>
    </row>
    <row r="32" spans="1:28" ht="37.5" customHeight="1" x14ac:dyDescent="0.25">
      <c r="A32" s="100" t="s">
        <v>7</v>
      </c>
      <c r="B32" s="47" t="s">
        <v>142</v>
      </c>
      <c r="C32" s="15" t="s">
        <v>79</v>
      </c>
      <c r="D32" s="18"/>
      <c r="E32" s="15"/>
      <c r="F32" s="18"/>
      <c r="G32" s="153">
        <f>I32+P32</f>
        <v>40</v>
      </c>
      <c r="H32" s="24">
        <v>12</v>
      </c>
      <c r="I32" s="203">
        <v>36</v>
      </c>
      <c r="J32" s="16">
        <v>18</v>
      </c>
      <c r="K32" s="83">
        <v>12</v>
      </c>
      <c r="L32" s="83"/>
      <c r="M32" s="83">
        <v>2</v>
      </c>
      <c r="N32" s="83">
        <v>4</v>
      </c>
      <c r="O32" s="17"/>
      <c r="P32" s="65">
        <v>4</v>
      </c>
      <c r="Q32" s="144">
        <v>30</v>
      </c>
      <c r="R32" s="83">
        <v>4</v>
      </c>
      <c r="S32" s="18">
        <v>6</v>
      </c>
      <c r="T32" s="253"/>
      <c r="U32" s="59"/>
      <c r="V32" s="254"/>
      <c r="W32" s="253"/>
      <c r="X32" s="59"/>
      <c r="Y32" s="254"/>
      <c r="Z32" s="144"/>
      <c r="AA32" s="83"/>
      <c r="AB32" s="18"/>
    </row>
    <row r="33" spans="1:32" ht="27" customHeight="1" x14ac:dyDescent="0.25">
      <c r="A33" s="97" t="s">
        <v>8</v>
      </c>
      <c r="B33" s="119" t="s">
        <v>143</v>
      </c>
      <c r="C33" s="7" t="s">
        <v>77</v>
      </c>
      <c r="D33" s="5"/>
      <c r="E33" s="7"/>
      <c r="F33" s="5"/>
      <c r="G33" s="153">
        <f>I33+P33</f>
        <v>40</v>
      </c>
      <c r="H33" s="53">
        <v>16</v>
      </c>
      <c r="I33" s="203">
        <v>36</v>
      </c>
      <c r="J33" s="2">
        <v>16</v>
      </c>
      <c r="K33" s="55">
        <v>16</v>
      </c>
      <c r="L33" s="55"/>
      <c r="M33" s="55"/>
      <c r="N33" s="55"/>
      <c r="O33" s="9"/>
      <c r="P33" s="66">
        <v>4</v>
      </c>
      <c r="Q33" s="218">
        <v>36</v>
      </c>
      <c r="R33" s="219">
        <v>4</v>
      </c>
      <c r="S33" s="220"/>
      <c r="T33" s="4"/>
      <c r="U33" s="55"/>
      <c r="V33" s="5"/>
      <c r="W33" s="4"/>
      <c r="X33" s="55"/>
      <c r="Y33" s="5"/>
      <c r="Z33" s="2"/>
      <c r="AA33" s="55"/>
      <c r="AB33" s="5"/>
    </row>
    <row r="34" spans="1:32" x14ac:dyDescent="0.25">
      <c r="A34" s="92" t="s">
        <v>139</v>
      </c>
      <c r="B34" s="6" t="s">
        <v>144</v>
      </c>
      <c r="C34" s="7"/>
      <c r="D34" s="8"/>
      <c r="E34" s="7" t="s">
        <v>79</v>
      </c>
      <c r="F34" s="8"/>
      <c r="G34" s="153">
        <f t="shared" ref="G34:G36" si="6">I34+P34</f>
        <v>40</v>
      </c>
      <c r="H34" s="53">
        <v>12</v>
      </c>
      <c r="I34" s="203">
        <v>36</v>
      </c>
      <c r="J34" s="2">
        <v>18</v>
      </c>
      <c r="K34" s="55">
        <v>12</v>
      </c>
      <c r="L34" s="55"/>
      <c r="M34" s="55">
        <v>2</v>
      </c>
      <c r="N34" s="55">
        <v>4</v>
      </c>
      <c r="O34" s="9"/>
      <c r="P34" s="66">
        <v>4</v>
      </c>
      <c r="Q34" s="221"/>
      <c r="R34" s="219"/>
      <c r="S34" s="220"/>
      <c r="T34" s="4"/>
      <c r="U34" s="55"/>
      <c r="V34" s="53"/>
      <c r="W34" s="4">
        <v>30</v>
      </c>
      <c r="X34" s="55">
        <v>4</v>
      </c>
      <c r="Y34" s="5">
        <v>6</v>
      </c>
      <c r="Z34" s="2"/>
      <c r="AA34" s="55"/>
      <c r="AB34" s="53"/>
    </row>
    <row r="35" spans="1:32" ht="27" customHeight="1" x14ac:dyDescent="0.25">
      <c r="A35" s="101" t="s">
        <v>49</v>
      </c>
      <c r="B35" s="87" t="s">
        <v>145</v>
      </c>
      <c r="C35" s="7" t="s">
        <v>77</v>
      </c>
      <c r="D35" s="205"/>
      <c r="E35" s="206"/>
      <c r="F35" s="8"/>
      <c r="G35" s="153">
        <f t="shared" si="6"/>
        <v>40</v>
      </c>
      <c r="H35" s="53">
        <v>12</v>
      </c>
      <c r="I35" s="203">
        <v>36</v>
      </c>
      <c r="J35" s="2">
        <v>24</v>
      </c>
      <c r="K35" s="2">
        <v>12</v>
      </c>
      <c r="L35" s="55"/>
      <c r="M35" s="55"/>
      <c r="N35" s="55"/>
      <c r="O35" s="9"/>
      <c r="P35" s="66">
        <v>4</v>
      </c>
      <c r="Q35" s="221">
        <v>36</v>
      </c>
      <c r="R35" s="219">
        <v>4</v>
      </c>
      <c r="S35" s="220"/>
      <c r="T35" s="4"/>
      <c r="U35" s="55"/>
      <c r="V35" s="53"/>
      <c r="W35" s="4"/>
      <c r="X35" s="55"/>
      <c r="Y35" s="5"/>
      <c r="Z35" s="2"/>
      <c r="AA35" s="55"/>
      <c r="AB35" s="53"/>
    </row>
    <row r="36" spans="1:32" ht="51.75" thickBot="1" x14ac:dyDescent="0.3">
      <c r="A36" s="101" t="s">
        <v>9</v>
      </c>
      <c r="B36" s="86" t="s">
        <v>146</v>
      </c>
      <c r="C36" s="89" t="s">
        <v>79</v>
      </c>
      <c r="D36" s="205"/>
      <c r="E36" s="206"/>
      <c r="F36" s="8"/>
      <c r="G36" s="153">
        <f t="shared" si="6"/>
        <v>46</v>
      </c>
      <c r="H36" s="53">
        <v>18</v>
      </c>
      <c r="I36" s="203">
        <v>42</v>
      </c>
      <c r="J36" s="2">
        <v>18</v>
      </c>
      <c r="K36" s="2">
        <v>18</v>
      </c>
      <c r="L36" s="55"/>
      <c r="M36" s="55">
        <v>2</v>
      </c>
      <c r="N36" s="55">
        <v>4</v>
      </c>
      <c r="O36" s="9"/>
      <c r="P36" s="66">
        <v>4</v>
      </c>
      <c r="Q36" s="210">
        <v>36</v>
      </c>
      <c r="R36" s="210">
        <v>4</v>
      </c>
      <c r="S36" s="220">
        <v>6</v>
      </c>
      <c r="T36" s="255"/>
      <c r="U36" s="217"/>
      <c r="V36" s="249"/>
      <c r="W36" s="44"/>
      <c r="X36" s="57"/>
      <c r="Y36" s="256"/>
      <c r="Z36" s="2"/>
      <c r="AA36" s="55"/>
      <c r="AB36" s="53"/>
    </row>
    <row r="37" spans="1:32" ht="18" customHeight="1" thickBot="1" x14ac:dyDescent="0.3">
      <c r="A37" s="117" t="s">
        <v>75</v>
      </c>
      <c r="B37" s="118" t="s">
        <v>74</v>
      </c>
      <c r="C37" s="298" t="s">
        <v>154</v>
      </c>
      <c r="D37" s="299"/>
      <c r="E37" s="300"/>
      <c r="F37" s="299"/>
      <c r="G37" s="63">
        <f>G38+G43</f>
        <v>974</v>
      </c>
      <c r="H37" s="63">
        <f>H38+H43</f>
        <v>724</v>
      </c>
      <c r="I37" s="155">
        <f>I38+I43</f>
        <v>960</v>
      </c>
      <c r="J37" s="155">
        <f t="shared" ref="J37:AB37" si="7">J38+J43</f>
        <v>200</v>
      </c>
      <c r="K37" s="155">
        <f t="shared" si="7"/>
        <v>82</v>
      </c>
      <c r="L37" s="155">
        <f t="shared" si="7"/>
        <v>0</v>
      </c>
      <c r="M37" s="155">
        <f t="shared" si="7"/>
        <v>16</v>
      </c>
      <c r="N37" s="155">
        <f t="shared" si="7"/>
        <v>20</v>
      </c>
      <c r="O37" s="155">
        <f t="shared" si="7"/>
        <v>642</v>
      </c>
      <c r="P37" s="155">
        <f t="shared" si="7"/>
        <v>14</v>
      </c>
      <c r="Q37" s="155">
        <f t="shared" si="7"/>
        <v>0</v>
      </c>
      <c r="R37" s="155">
        <f t="shared" si="7"/>
        <v>0</v>
      </c>
      <c r="S37" s="155">
        <f t="shared" si="7"/>
        <v>0</v>
      </c>
      <c r="T37" s="155">
        <f t="shared" si="7"/>
        <v>40</v>
      </c>
      <c r="U37" s="155">
        <f t="shared" si="7"/>
        <v>4</v>
      </c>
      <c r="V37" s="155">
        <f t="shared" si="7"/>
        <v>6</v>
      </c>
      <c r="W37" s="156">
        <f t="shared" si="7"/>
        <v>60</v>
      </c>
      <c r="X37" s="156">
        <f t="shared" si="7"/>
        <v>0</v>
      </c>
      <c r="Y37" s="156">
        <f>Y38+Y42</f>
        <v>0</v>
      </c>
      <c r="Z37" s="155">
        <f t="shared" si="7"/>
        <v>182</v>
      </c>
      <c r="AA37" s="155">
        <f t="shared" si="7"/>
        <v>10</v>
      </c>
      <c r="AB37" s="155">
        <f t="shared" si="7"/>
        <v>30</v>
      </c>
    </row>
    <row r="38" spans="1:32" ht="58.5" customHeight="1" thickBot="1" x14ac:dyDescent="0.3">
      <c r="A38" s="184" t="s">
        <v>25</v>
      </c>
      <c r="B38" s="187" t="s">
        <v>147</v>
      </c>
      <c r="C38" s="185"/>
      <c r="D38" s="186"/>
      <c r="E38" s="208"/>
      <c r="F38" s="186"/>
      <c r="G38" s="152">
        <f>G39+G40+G41+G42</f>
        <v>272</v>
      </c>
      <c r="H38" s="152">
        <f t="shared" ref="H38:P38" si="8">H39+H40+H41+H42</f>
        <v>220</v>
      </c>
      <c r="I38" s="156">
        <f t="shared" si="8"/>
        <v>268</v>
      </c>
      <c r="J38" s="157">
        <f t="shared" si="8"/>
        <v>30</v>
      </c>
      <c r="K38" s="158">
        <f t="shared" si="8"/>
        <v>10</v>
      </c>
      <c r="L38" s="158">
        <f t="shared" si="8"/>
        <v>0</v>
      </c>
      <c r="M38" s="158">
        <f t="shared" si="8"/>
        <v>8</v>
      </c>
      <c r="N38" s="158">
        <f t="shared" si="8"/>
        <v>10</v>
      </c>
      <c r="O38" s="159">
        <f t="shared" si="8"/>
        <v>210</v>
      </c>
      <c r="P38" s="155">
        <f t="shared" si="8"/>
        <v>4</v>
      </c>
      <c r="Q38" s="201">
        <v>0</v>
      </c>
      <c r="R38" s="201">
        <f t="shared" ref="R38" si="9">O39</f>
        <v>0</v>
      </c>
      <c r="S38" s="201">
        <v>0</v>
      </c>
      <c r="T38" s="201">
        <f>T39</f>
        <v>40</v>
      </c>
      <c r="U38" s="201">
        <f t="shared" ref="U38:AA38" si="10">U39</f>
        <v>4</v>
      </c>
      <c r="V38" s="222">
        <f t="shared" si="10"/>
        <v>6</v>
      </c>
      <c r="W38" s="201">
        <f t="shared" si="10"/>
        <v>0</v>
      </c>
      <c r="X38" s="201">
        <f t="shared" si="10"/>
        <v>0</v>
      </c>
      <c r="Y38" s="224">
        <f t="shared" si="10"/>
        <v>0</v>
      </c>
      <c r="Z38" s="201">
        <f t="shared" si="10"/>
        <v>0</v>
      </c>
      <c r="AA38" s="201">
        <f t="shared" si="10"/>
        <v>0</v>
      </c>
      <c r="AB38" s="201">
        <f>AB42</f>
        <v>12</v>
      </c>
    </row>
    <row r="39" spans="1:32" ht="66.95" customHeight="1" thickBot="1" x14ac:dyDescent="0.3">
      <c r="A39" s="91" t="s">
        <v>76</v>
      </c>
      <c r="B39" s="48" t="s">
        <v>151</v>
      </c>
      <c r="C39" s="88"/>
      <c r="D39" s="207" t="s">
        <v>79</v>
      </c>
      <c r="E39" s="227"/>
      <c r="F39" s="35"/>
      <c r="G39" s="152">
        <v>50</v>
      </c>
      <c r="H39" s="24">
        <v>10</v>
      </c>
      <c r="I39" s="71">
        <v>46</v>
      </c>
      <c r="J39" s="36">
        <v>30</v>
      </c>
      <c r="K39" s="36">
        <v>10</v>
      </c>
      <c r="L39" s="83"/>
      <c r="M39" s="83">
        <v>2</v>
      </c>
      <c r="N39" s="83">
        <v>4</v>
      </c>
      <c r="O39" s="17"/>
      <c r="P39" s="29">
        <v>4</v>
      </c>
      <c r="Q39" s="57"/>
      <c r="R39" s="57"/>
      <c r="S39" s="57"/>
      <c r="T39" s="217">
        <v>40</v>
      </c>
      <c r="U39" s="217">
        <v>4</v>
      </c>
      <c r="V39" s="223">
        <v>6</v>
      </c>
      <c r="W39" s="44"/>
      <c r="X39" s="57"/>
      <c r="Y39" s="225"/>
      <c r="Z39" s="129"/>
      <c r="AA39" s="130"/>
      <c r="AB39" s="58"/>
    </row>
    <row r="40" spans="1:32" ht="20.25" customHeight="1" thickBot="1" x14ac:dyDescent="0.3">
      <c r="A40" s="37" t="s">
        <v>27</v>
      </c>
      <c r="B40" s="48" t="s">
        <v>20</v>
      </c>
      <c r="C40" s="211"/>
      <c r="D40" s="206"/>
      <c r="E40" s="245" t="s">
        <v>77</v>
      </c>
      <c r="F40" s="27"/>
      <c r="G40" s="152">
        <v>138</v>
      </c>
      <c r="H40" s="52">
        <v>138</v>
      </c>
      <c r="I40" s="73">
        <v>138</v>
      </c>
      <c r="J40" s="38"/>
      <c r="K40" s="38"/>
      <c r="L40" s="39"/>
      <c r="M40" s="39"/>
      <c r="N40" s="39"/>
      <c r="O40" s="120">
        <v>138</v>
      </c>
      <c r="P40" s="250"/>
      <c r="Q40" s="130"/>
      <c r="R40" s="130"/>
      <c r="S40" s="130"/>
      <c r="T40" s="251">
        <v>96</v>
      </c>
      <c r="U40" s="130"/>
      <c r="V40" s="257"/>
      <c r="W40" s="129">
        <v>42</v>
      </c>
      <c r="X40" s="130"/>
      <c r="Y40" s="58"/>
      <c r="Z40" s="29"/>
      <c r="AA40" s="28"/>
      <c r="AB40" s="52"/>
    </row>
    <row r="41" spans="1:32" ht="15.75" thickBot="1" x14ac:dyDescent="0.3">
      <c r="A41" s="37" t="s">
        <v>28</v>
      </c>
      <c r="B41" s="48" t="s">
        <v>51</v>
      </c>
      <c r="C41" s="226"/>
      <c r="D41" s="206"/>
      <c r="E41" s="246"/>
      <c r="F41" s="35" t="s">
        <v>77</v>
      </c>
      <c r="G41" s="152">
        <v>72</v>
      </c>
      <c r="H41" s="51">
        <v>72</v>
      </c>
      <c r="I41" s="68">
        <v>72</v>
      </c>
      <c r="J41" s="36"/>
      <c r="K41" s="36"/>
      <c r="L41" s="56"/>
      <c r="M41" s="56"/>
      <c r="N41" s="56"/>
      <c r="O41" s="120">
        <v>72</v>
      </c>
      <c r="P41" s="216"/>
      <c r="Q41" s="28"/>
      <c r="R41" s="28"/>
      <c r="S41" s="28"/>
      <c r="T41" s="252"/>
      <c r="U41" s="28"/>
      <c r="V41" s="122"/>
      <c r="W41" s="29">
        <v>36</v>
      </c>
      <c r="X41" s="28"/>
      <c r="Y41" s="30"/>
      <c r="Z41" s="29">
        <v>36</v>
      </c>
      <c r="AA41" s="28"/>
      <c r="AB41" s="52"/>
    </row>
    <row r="42" spans="1:32" ht="18.75" customHeight="1" thickBot="1" x14ac:dyDescent="0.3">
      <c r="A42" s="78" t="s">
        <v>29</v>
      </c>
      <c r="B42" s="79" t="s">
        <v>30</v>
      </c>
      <c r="C42" s="131"/>
      <c r="E42" s="88"/>
      <c r="F42" s="88" t="s">
        <v>29</v>
      </c>
      <c r="G42" s="152">
        <f t="shared" ref="G42:G47" si="11">I42+P42</f>
        <v>12</v>
      </c>
      <c r="H42" s="64"/>
      <c r="I42" s="69">
        <f>M42+N42</f>
        <v>12</v>
      </c>
      <c r="J42" s="50"/>
      <c r="K42" s="50"/>
      <c r="L42" s="28"/>
      <c r="M42" s="28">
        <v>6</v>
      </c>
      <c r="N42" s="28">
        <v>6</v>
      </c>
      <c r="O42" s="122"/>
      <c r="P42" s="216"/>
      <c r="Q42" s="28"/>
      <c r="R42" s="28"/>
      <c r="S42" s="28"/>
      <c r="T42" s="28"/>
      <c r="U42" s="28"/>
      <c r="V42" s="258"/>
      <c r="W42" s="29"/>
      <c r="X42" s="28"/>
      <c r="Y42" s="52"/>
      <c r="Z42" s="50"/>
      <c r="AA42" s="28"/>
      <c r="AB42" s="52">
        <v>12</v>
      </c>
    </row>
    <row r="43" spans="1:32" ht="70.5" customHeight="1" thickBot="1" x14ac:dyDescent="0.3">
      <c r="A43" s="187" t="s">
        <v>26</v>
      </c>
      <c r="B43" s="187" t="s">
        <v>148</v>
      </c>
      <c r="C43" s="181"/>
      <c r="D43" s="182"/>
      <c r="E43" s="181"/>
      <c r="F43" s="182"/>
      <c r="G43" s="180">
        <f>G44+G45+G46+G48</f>
        <v>702</v>
      </c>
      <c r="H43" s="180">
        <f t="shared" ref="H43:AB43" si="12">H44+H45+H46+H48</f>
        <v>504</v>
      </c>
      <c r="I43" s="180">
        <f t="shared" si="12"/>
        <v>692</v>
      </c>
      <c r="J43" s="180">
        <f t="shared" si="12"/>
        <v>170</v>
      </c>
      <c r="K43" s="180">
        <f t="shared" si="12"/>
        <v>72</v>
      </c>
      <c r="L43" s="180">
        <f t="shared" si="12"/>
        <v>0</v>
      </c>
      <c r="M43" s="180">
        <f t="shared" si="12"/>
        <v>8</v>
      </c>
      <c r="N43" s="180">
        <f t="shared" si="12"/>
        <v>10</v>
      </c>
      <c r="O43" s="180">
        <f t="shared" si="12"/>
        <v>432</v>
      </c>
      <c r="P43" s="180">
        <f t="shared" si="12"/>
        <v>10</v>
      </c>
      <c r="Q43" s="180">
        <f t="shared" si="12"/>
        <v>0</v>
      </c>
      <c r="R43" s="180">
        <f t="shared" si="12"/>
        <v>0</v>
      </c>
      <c r="S43" s="180">
        <f t="shared" si="12"/>
        <v>0</v>
      </c>
      <c r="T43" s="180">
        <f t="shared" si="12"/>
        <v>0</v>
      </c>
      <c r="U43" s="180">
        <f t="shared" si="12"/>
        <v>0</v>
      </c>
      <c r="V43" s="180">
        <f t="shared" si="12"/>
        <v>0</v>
      </c>
      <c r="W43" s="180">
        <f>W44</f>
        <v>60</v>
      </c>
      <c r="X43" s="180">
        <f t="shared" si="12"/>
        <v>0</v>
      </c>
      <c r="Y43" s="180">
        <f t="shared" si="12"/>
        <v>0</v>
      </c>
      <c r="Z43" s="180">
        <f>Z44+Z48</f>
        <v>182</v>
      </c>
      <c r="AA43" s="180">
        <f t="shared" si="12"/>
        <v>10</v>
      </c>
      <c r="AB43" s="180">
        <f t="shared" si="12"/>
        <v>18</v>
      </c>
    </row>
    <row r="44" spans="1:32" ht="56.25" customHeight="1" thickBot="1" x14ac:dyDescent="0.3">
      <c r="A44" s="198" t="s">
        <v>149</v>
      </c>
      <c r="B44" s="164" t="s">
        <v>272</v>
      </c>
      <c r="C44" s="248"/>
      <c r="D44" s="199"/>
      <c r="E44" s="199"/>
      <c r="F44" s="209" t="s">
        <v>79</v>
      </c>
      <c r="G44" s="180">
        <v>258</v>
      </c>
      <c r="H44" s="202">
        <v>72</v>
      </c>
      <c r="I44" s="204">
        <v>248</v>
      </c>
      <c r="J44" s="202">
        <v>170</v>
      </c>
      <c r="K44" s="202">
        <v>72</v>
      </c>
      <c r="L44" s="199"/>
      <c r="M44" s="202">
        <v>2</v>
      </c>
      <c r="N44" s="202">
        <v>4</v>
      </c>
      <c r="O44" s="199"/>
      <c r="P44" s="202">
        <v>10</v>
      </c>
      <c r="Q44" s="199"/>
      <c r="R44" s="199"/>
      <c r="S44" s="199"/>
      <c r="T44" s="199"/>
      <c r="U44" s="199"/>
      <c r="V44" s="199"/>
      <c r="W44" s="199">
        <v>60</v>
      </c>
      <c r="X44" s="199"/>
      <c r="Y44" s="199"/>
      <c r="Z44" s="202">
        <v>182</v>
      </c>
      <c r="AA44" s="202">
        <v>10</v>
      </c>
      <c r="AB44" s="199">
        <v>6</v>
      </c>
    </row>
    <row r="45" spans="1:32" ht="15.75" customHeight="1" thickBot="1" x14ac:dyDescent="0.3">
      <c r="A45" s="98" t="s">
        <v>15</v>
      </c>
      <c r="B45" s="48" t="s">
        <v>20</v>
      </c>
      <c r="C45" s="31"/>
      <c r="D45" s="179"/>
      <c r="E45" s="31"/>
      <c r="F45" s="318" t="s">
        <v>78</v>
      </c>
      <c r="G45" s="152">
        <v>216</v>
      </c>
      <c r="H45" s="64">
        <v>216</v>
      </c>
      <c r="I45" s="69">
        <v>216</v>
      </c>
      <c r="J45" s="13"/>
      <c r="K45" s="13"/>
      <c r="L45" s="14"/>
      <c r="M45" s="14"/>
      <c r="N45" s="14"/>
      <c r="O45" s="122">
        <v>216</v>
      </c>
      <c r="P45" s="64"/>
      <c r="Q45" s="29"/>
      <c r="R45" s="28"/>
      <c r="S45" s="30"/>
      <c r="T45" s="50"/>
      <c r="U45" s="28"/>
      <c r="V45" s="52"/>
      <c r="W45" s="50">
        <v>60</v>
      </c>
      <c r="X45" s="28"/>
      <c r="Y45" s="30"/>
      <c r="Z45" s="50">
        <v>156</v>
      </c>
      <c r="AA45" s="28"/>
      <c r="AB45" s="28"/>
    </row>
    <row r="46" spans="1:32" ht="15.75" thickBot="1" x14ac:dyDescent="0.3">
      <c r="A46" s="98" t="s">
        <v>50</v>
      </c>
      <c r="B46" s="48" t="s">
        <v>51</v>
      </c>
      <c r="C46" s="31"/>
      <c r="D46" s="177"/>
      <c r="E46" s="31"/>
      <c r="F46" s="319"/>
      <c r="G46" s="152">
        <v>216</v>
      </c>
      <c r="H46" s="64">
        <v>216</v>
      </c>
      <c r="I46" s="69">
        <v>216</v>
      </c>
      <c r="J46" s="13"/>
      <c r="K46" s="13"/>
      <c r="L46" s="14"/>
      <c r="M46" s="14"/>
      <c r="N46" s="14"/>
      <c r="O46" s="122">
        <v>216</v>
      </c>
      <c r="P46" s="64"/>
      <c r="Q46" s="29"/>
      <c r="R46" s="28"/>
      <c r="S46" s="30"/>
      <c r="T46" s="50"/>
      <c r="U46" s="28"/>
      <c r="V46" s="52"/>
      <c r="W46" s="50"/>
      <c r="X46" s="28"/>
      <c r="Y46" s="30"/>
      <c r="Z46" s="50">
        <v>216</v>
      </c>
      <c r="AA46" s="28"/>
      <c r="AB46" s="28"/>
      <c r="AF46" s="1" t="s">
        <v>72</v>
      </c>
    </row>
    <row r="47" spans="1:32" ht="15.75" hidden="1" thickBot="1" x14ac:dyDescent="0.3">
      <c r="A47" s="99"/>
      <c r="B47" s="49"/>
      <c r="C47" s="40"/>
      <c r="D47" s="41"/>
      <c r="E47" s="40"/>
      <c r="F47" s="41"/>
      <c r="G47" s="152">
        <f t="shared" si="11"/>
        <v>0</v>
      </c>
      <c r="H47" s="68"/>
      <c r="I47" s="70"/>
      <c r="J47" s="42"/>
      <c r="K47" s="42"/>
      <c r="L47" s="43"/>
      <c r="M47" s="43"/>
      <c r="N47" s="43"/>
      <c r="O47" s="123"/>
      <c r="P47" s="146"/>
      <c r="Q47" s="74"/>
      <c r="R47" s="75"/>
      <c r="S47" s="76"/>
      <c r="T47" s="77"/>
      <c r="U47" s="75"/>
      <c r="V47" s="149"/>
      <c r="W47" s="77"/>
      <c r="X47" s="75"/>
      <c r="Y47" s="76"/>
      <c r="Z47" s="77"/>
      <c r="AA47" s="75"/>
      <c r="AB47" s="75"/>
    </row>
    <row r="48" spans="1:32" ht="20.25" customHeight="1" thickBot="1" x14ac:dyDescent="0.3">
      <c r="A48" s="98" t="s">
        <v>29</v>
      </c>
      <c r="B48" s="48" t="s">
        <v>30</v>
      </c>
      <c r="C48" s="132"/>
      <c r="D48" s="133"/>
      <c r="E48" s="132"/>
      <c r="F48" s="133" t="s">
        <v>29</v>
      </c>
      <c r="G48" s="152">
        <v>12</v>
      </c>
      <c r="H48" s="84"/>
      <c r="I48" s="84">
        <v>12</v>
      </c>
      <c r="J48" s="126"/>
      <c r="K48" s="126"/>
      <c r="L48" s="127"/>
      <c r="M48" s="93">
        <v>6</v>
      </c>
      <c r="N48" s="93">
        <v>6</v>
      </c>
      <c r="O48" s="121"/>
      <c r="P48" s="95"/>
      <c r="Q48" s="29"/>
      <c r="R48" s="28"/>
      <c r="S48" s="30"/>
      <c r="T48" s="50"/>
      <c r="U48" s="28"/>
      <c r="V48" s="52"/>
      <c r="W48" s="94"/>
      <c r="X48" s="93"/>
      <c r="Y48" s="96"/>
      <c r="Z48" s="94"/>
      <c r="AA48" s="93"/>
      <c r="AB48" s="28">
        <v>12</v>
      </c>
    </row>
    <row r="49" spans="1:28" ht="15.75" thickBot="1" x14ac:dyDescent="0.3">
      <c r="A49" s="134"/>
      <c r="B49" s="135" t="s">
        <v>12</v>
      </c>
      <c r="C49" s="31"/>
      <c r="D49" s="23"/>
      <c r="E49" s="31"/>
      <c r="F49" s="23"/>
      <c r="G49" s="69">
        <f>G8+G24+G31+G37</f>
        <v>2916</v>
      </c>
      <c r="H49" s="69">
        <f>H8+H24+H31+H37</f>
        <v>1220</v>
      </c>
      <c r="I49" s="69">
        <f>I48</f>
        <v>12</v>
      </c>
      <c r="J49" s="69">
        <f t="shared" ref="J49:O49" si="13">J8+J24+J31+J37</f>
        <v>1034</v>
      </c>
      <c r="K49" s="175">
        <f>K8+K24+K31+K37</f>
        <v>1076</v>
      </c>
      <c r="L49" s="175">
        <f t="shared" si="13"/>
        <v>0</v>
      </c>
      <c r="M49" s="175">
        <f t="shared" si="13"/>
        <v>34</v>
      </c>
      <c r="N49" s="175">
        <f t="shared" si="13"/>
        <v>56</v>
      </c>
      <c r="O49" s="161">
        <f t="shared" si="13"/>
        <v>642</v>
      </c>
      <c r="P49" s="69">
        <f>P24+P31+P37</f>
        <v>52</v>
      </c>
      <c r="Q49" s="12">
        <f>Q51</f>
        <v>584</v>
      </c>
      <c r="R49" s="13">
        <f>R24+R31+R37</f>
        <v>16</v>
      </c>
      <c r="S49" s="161">
        <f>S24+S31+S37</f>
        <v>12</v>
      </c>
      <c r="T49" s="12">
        <f>T51</f>
        <v>752</v>
      </c>
      <c r="U49" s="12">
        <f t="shared" ref="U49:AA49" si="14">U51</f>
        <v>4</v>
      </c>
      <c r="V49" s="12">
        <f t="shared" si="14"/>
        <v>12</v>
      </c>
      <c r="W49" s="12">
        <f t="shared" si="14"/>
        <v>444</v>
      </c>
      <c r="X49" s="12">
        <f t="shared" si="14"/>
        <v>6</v>
      </c>
      <c r="Y49" s="12">
        <f t="shared" si="14"/>
        <v>24</v>
      </c>
      <c r="Z49" s="12">
        <f t="shared" si="14"/>
        <v>352</v>
      </c>
      <c r="AA49" s="12">
        <f t="shared" si="14"/>
        <v>26</v>
      </c>
      <c r="AB49" s="12">
        <f>AB51</f>
        <v>42</v>
      </c>
    </row>
    <row r="50" spans="1:28" ht="26.25" thickBot="1" x14ac:dyDescent="0.3">
      <c r="A50" s="134" t="s">
        <v>14</v>
      </c>
      <c r="B50" s="135" t="s">
        <v>11</v>
      </c>
      <c r="C50" s="31"/>
      <c r="D50" s="23"/>
      <c r="E50" s="31"/>
      <c r="F50" s="23"/>
      <c r="G50" s="69">
        <v>36</v>
      </c>
      <c r="H50" s="69"/>
      <c r="I50" s="69"/>
      <c r="J50" s="173"/>
      <c r="K50" s="173"/>
      <c r="L50" s="174"/>
      <c r="M50" s="174"/>
      <c r="N50" s="174"/>
      <c r="O50" s="137"/>
      <c r="P50" s="69"/>
      <c r="Q50" s="126"/>
      <c r="R50" s="127"/>
      <c r="S50" s="189"/>
      <c r="T50" s="190"/>
      <c r="U50" s="127"/>
      <c r="V50" s="191"/>
      <c r="W50" s="126"/>
      <c r="X50" s="127"/>
      <c r="Y50" s="189"/>
      <c r="Z50" s="190"/>
      <c r="AA50" s="127"/>
      <c r="AB50" s="191">
        <v>36</v>
      </c>
    </row>
    <row r="51" spans="1:28" ht="23.25" customHeight="1" thickBot="1" x14ac:dyDescent="0.3">
      <c r="A51" s="136"/>
      <c r="B51" s="60"/>
      <c r="C51" s="60"/>
      <c r="D51" s="60"/>
      <c r="E51" s="60"/>
      <c r="F51" s="60"/>
      <c r="G51" s="60"/>
      <c r="H51" s="60"/>
      <c r="I51" s="320" t="s">
        <v>22</v>
      </c>
      <c r="J51" s="321"/>
      <c r="K51" s="321"/>
      <c r="L51" s="321"/>
      <c r="M51" s="321"/>
      <c r="N51" s="321"/>
      <c r="O51" s="321"/>
      <c r="P51" s="322"/>
      <c r="Q51" s="29">
        <f>Q37+Q31+Q24+Q8</f>
        <v>584</v>
      </c>
      <c r="R51" s="28">
        <f>R37+R31+R24+R8</f>
        <v>16</v>
      </c>
      <c r="S51" s="30">
        <f>S37+S31+S24+S8</f>
        <v>12</v>
      </c>
      <c r="T51" s="50">
        <f>T31+T24+T8+T37</f>
        <v>752</v>
      </c>
      <c r="U51" s="28">
        <f t="shared" ref="U51:AB51" si="15">U37+U31+U24+U8</f>
        <v>4</v>
      </c>
      <c r="V51" s="122">
        <f t="shared" si="15"/>
        <v>12</v>
      </c>
      <c r="W51" s="29">
        <f t="shared" si="15"/>
        <v>444</v>
      </c>
      <c r="X51" s="28">
        <f t="shared" si="15"/>
        <v>6</v>
      </c>
      <c r="Y51" s="30">
        <f t="shared" si="15"/>
        <v>24</v>
      </c>
      <c r="Z51" s="29">
        <f t="shared" si="15"/>
        <v>352</v>
      </c>
      <c r="AA51" s="28">
        <f t="shared" si="15"/>
        <v>26</v>
      </c>
      <c r="AB51" s="30">
        <f t="shared" si="15"/>
        <v>42</v>
      </c>
    </row>
    <row r="52" spans="1:28" ht="16.5" customHeight="1" x14ac:dyDescent="0.25">
      <c r="A52" s="323" t="s">
        <v>150</v>
      </c>
      <c r="B52" s="324"/>
      <c r="C52" s="324"/>
      <c r="D52" s="324"/>
      <c r="E52" s="324"/>
      <c r="F52" s="324"/>
      <c r="G52" s="324"/>
      <c r="H52" s="324"/>
      <c r="I52" s="312" t="s">
        <v>21</v>
      </c>
      <c r="J52" s="313"/>
      <c r="K52" s="313"/>
      <c r="L52" s="313"/>
      <c r="M52" s="313"/>
      <c r="N52" s="313"/>
      <c r="O52" s="313"/>
      <c r="P52" s="326"/>
      <c r="Q52" s="15">
        <f>Q40+Q45</f>
        <v>0</v>
      </c>
      <c r="R52" s="15"/>
      <c r="S52" s="15"/>
      <c r="T52" s="15">
        <f>SUM(T40,T45)</f>
        <v>96</v>
      </c>
      <c r="U52" s="15"/>
      <c r="V52" s="15"/>
      <c r="W52" s="15">
        <f>SUM(W40,W45)</f>
        <v>102</v>
      </c>
      <c r="X52" s="15"/>
      <c r="Y52" s="15"/>
      <c r="Z52" s="15">
        <f>Z40+Z45</f>
        <v>156</v>
      </c>
      <c r="AA52" s="15"/>
      <c r="AB52" s="18"/>
    </row>
    <row r="53" spans="1:28" ht="20.25" customHeight="1" x14ac:dyDescent="0.25">
      <c r="A53" s="325"/>
      <c r="B53" s="324"/>
      <c r="C53" s="324"/>
      <c r="D53" s="324"/>
      <c r="E53" s="324"/>
      <c r="F53" s="324"/>
      <c r="G53" s="324"/>
      <c r="H53" s="324"/>
      <c r="I53" s="312" t="s">
        <v>84</v>
      </c>
      <c r="J53" s="313"/>
      <c r="K53" s="313"/>
      <c r="L53" s="313"/>
      <c r="M53" s="313"/>
      <c r="N53" s="313"/>
      <c r="O53" s="313"/>
      <c r="P53" s="326"/>
      <c r="Q53" s="4">
        <f>Q41+Q46</f>
        <v>0</v>
      </c>
      <c r="R53" s="4"/>
      <c r="S53" s="4"/>
      <c r="T53" s="4">
        <f>SUM(Q53:S53,T41,T46)</f>
        <v>0</v>
      </c>
      <c r="U53" s="4"/>
      <c r="V53" s="4"/>
      <c r="W53" s="4">
        <f>SUM(W41,W46)</f>
        <v>36</v>
      </c>
      <c r="X53" s="4"/>
      <c r="Y53" s="4"/>
      <c r="Z53" s="4">
        <f>Z41+Z46</f>
        <v>252</v>
      </c>
      <c r="AA53" s="55"/>
      <c r="AB53" s="5"/>
    </row>
    <row r="54" spans="1:28" ht="29.25" customHeight="1" x14ac:dyDescent="0.25">
      <c r="A54" s="325"/>
      <c r="B54" s="324"/>
      <c r="C54" s="324"/>
      <c r="D54" s="324"/>
      <c r="E54" s="324"/>
      <c r="F54" s="324"/>
      <c r="G54" s="324"/>
      <c r="H54" s="324"/>
      <c r="I54" s="327" t="s">
        <v>31</v>
      </c>
      <c r="J54" s="328"/>
      <c r="K54" s="328"/>
      <c r="L54" s="328"/>
      <c r="M54" s="328"/>
      <c r="N54" s="328"/>
      <c r="O54" s="328"/>
      <c r="P54" s="328"/>
      <c r="Q54" s="4"/>
      <c r="R54" s="55"/>
      <c r="S54" s="9"/>
      <c r="T54" s="4"/>
      <c r="U54" s="55"/>
      <c r="V54" s="53"/>
      <c r="W54" s="4"/>
      <c r="X54" s="55"/>
      <c r="Y54" s="9"/>
      <c r="Z54" s="4"/>
      <c r="AA54" s="55"/>
      <c r="AB54" s="53"/>
    </row>
    <row r="55" spans="1:28" ht="24.95" customHeight="1" x14ac:dyDescent="0.25">
      <c r="A55" s="325"/>
      <c r="B55" s="324"/>
      <c r="C55" s="324"/>
      <c r="D55" s="324"/>
      <c r="E55" s="324"/>
      <c r="F55" s="324"/>
      <c r="G55" s="324"/>
      <c r="H55" s="324"/>
      <c r="I55" s="312" t="s">
        <v>13</v>
      </c>
      <c r="J55" s="313"/>
      <c r="K55" s="313"/>
      <c r="L55" s="313"/>
      <c r="M55" s="313"/>
      <c r="N55" s="313"/>
      <c r="O55" s="313"/>
      <c r="P55" s="326"/>
      <c r="Q55" s="4"/>
      <c r="R55" s="55"/>
      <c r="S55" s="9">
        <f>S24+S31+S37</f>
        <v>12</v>
      </c>
      <c r="T55" s="4"/>
      <c r="U55" s="55"/>
      <c r="V55" s="5">
        <v>12</v>
      </c>
      <c r="W55" s="4"/>
      <c r="X55" s="55"/>
      <c r="Y55" s="9">
        <v>30</v>
      </c>
      <c r="Z55" s="4"/>
      <c r="AA55" s="55"/>
      <c r="AB55" s="5">
        <f>AB24+AB31+AB37</f>
        <v>42</v>
      </c>
    </row>
    <row r="56" spans="1:28" x14ac:dyDescent="0.25">
      <c r="A56" s="325"/>
      <c r="B56" s="324"/>
      <c r="C56" s="324"/>
      <c r="D56" s="324"/>
      <c r="E56" s="324"/>
      <c r="F56" s="324"/>
      <c r="G56" s="324"/>
      <c r="H56" s="324"/>
      <c r="I56" s="312" t="s">
        <v>32</v>
      </c>
      <c r="J56" s="313"/>
      <c r="K56" s="313"/>
      <c r="L56" s="313"/>
      <c r="M56" s="313"/>
      <c r="N56" s="313"/>
      <c r="O56" s="313"/>
      <c r="P56" s="326"/>
      <c r="Q56" s="4"/>
      <c r="R56" s="55"/>
      <c r="S56" s="5">
        <v>2</v>
      </c>
      <c r="T56" s="4"/>
      <c r="U56" s="55"/>
      <c r="V56" s="53">
        <v>2</v>
      </c>
      <c r="W56" s="4"/>
      <c r="X56" s="55"/>
      <c r="Y56" s="5">
        <v>4</v>
      </c>
      <c r="Z56" s="4"/>
      <c r="AA56" s="55"/>
      <c r="AB56" s="53">
        <v>4</v>
      </c>
    </row>
    <row r="57" spans="1:28" x14ac:dyDescent="0.25">
      <c r="A57" s="325"/>
      <c r="B57" s="324"/>
      <c r="C57" s="324"/>
      <c r="D57" s="324"/>
      <c r="E57" s="324"/>
      <c r="F57" s="324"/>
      <c r="G57" s="324"/>
      <c r="H57" s="324"/>
      <c r="I57" s="312" t="s">
        <v>33</v>
      </c>
      <c r="J57" s="313"/>
      <c r="K57" s="313"/>
      <c r="L57" s="313"/>
      <c r="M57" s="313"/>
      <c r="N57" s="313"/>
      <c r="O57" s="313"/>
      <c r="P57" s="314"/>
      <c r="Q57" s="34"/>
      <c r="R57" s="83"/>
      <c r="S57" s="17">
        <v>2</v>
      </c>
      <c r="T57" s="4"/>
      <c r="U57" s="55"/>
      <c r="V57" s="54">
        <v>6</v>
      </c>
      <c r="W57" s="34"/>
      <c r="X57" s="83"/>
      <c r="Y57" s="17">
        <v>7</v>
      </c>
      <c r="Z57" s="4"/>
      <c r="AA57" s="55"/>
      <c r="AB57" s="54">
        <v>5</v>
      </c>
    </row>
    <row r="58" spans="1:28" ht="15.75" thickBot="1" x14ac:dyDescent="0.3">
      <c r="A58" s="45"/>
      <c r="B58" s="46"/>
      <c r="C58" s="46"/>
      <c r="D58" s="46"/>
      <c r="E58" s="46"/>
      <c r="F58" s="46"/>
      <c r="G58" s="46"/>
      <c r="H58" s="46"/>
      <c r="I58" s="315" t="s">
        <v>23</v>
      </c>
      <c r="J58" s="316"/>
      <c r="K58" s="316"/>
      <c r="L58" s="316"/>
      <c r="M58" s="316"/>
      <c r="N58" s="316"/>
      <c r="O58" s="316"/>
      <c r="P58" s="317"/>
      <c r="Q58" s="80"/>
      <c r="R58" s="57"/>
      <c r="S58" s="138">
        <v>1</v>
      </c>
      <c r="T58" s="44"/>
      <c r="U58" s="57"/>
      <c r="V58" s="139"/>
      <c r="W58" s="80"/>
      <c r="X58" s="57"/>
      <c r="Y58" s="138">
        <v>1</v>
      </c>
      <c r="Z58" s="44"/>
      <c r="AA58" s="57"/>
      <c r="AB58" s="139">
        <v>1</v>
      </c>
    </row>
  </sheetData>
  <mergeCells count="41">
    <mergeCell ref="I57:P57"/>
    <mergeCell ref="I58:P58"/>
    <mergeCell ref="F45:F46"/>
    <mergeCell ref="I51:P51"/>
    <mergeCell ref="A52:H57"/>
    <mergeCell ref="I52:P52"/>
    <mergeCell ref="I53:P53"/>
    <mergeCell ref="I54:P54"/>
    <mergeCell ref="I55:P55"/>
    <mergeCell ref="I56:P56"/>
    <mergeCell ref="Z4:Z5"/>
    <mergeCell ref="E6:F6"/>
    <mergeCell ref="C8:F8"/>
    <mergeCell ref="C24:F24"/>
    <mergeCell ref="C31:F31"/>
    <mergeCell ref="V4:V5"/>
    <mergeCell ref="C37:F37"/>
    <mergeCell ref="W4:W5"/>
    <mergeCell ref="X4:X5"/>
    <mergeCell ref="Y4:Y5"/>
    <mergeCell ref="Q4:Q5"/>
    <mergeCell ref="R4:R5"/>
    <mergeCell ref="S4:S5"/>
    <mergeCell ref="T4:T5"/>
    <mergeCell ref="U4:U5"/>
    <mergeCell ref="A1:AB1"/>
    <mergeCell ref="A2:A5"/>
    <mergeCell ref="B2:B5"/>
    <mergeCell ref="C2:F5"/>
    <mergeCell ref="G2:P2"/>
    <mergeCell ref="W2:AB2"/>
    <mergeCell ref="G3:G5"/>
    <mergeCell ref="H3:H5"/>
    <mergeCell ref="I3:P3"/>
    <mergeCell ref="Q3:V3"/>
    <mergeCell ref="AA4:AA5"/>
    <mergeCell ref="AB4:AB5"/>
    <mergeCell ref="W3:AB3"/>
    <mergeCell ref="I4:I5"/>
    <mergeCell ref="J4:O4"/>
    <mergeCell ref="P4:P5"/>
  </mergeCells>
  <pageMargins left="0.70866141732283472" right="0.19685039370078741" top="0.74803149606299213" bottom="0.74803149606299213" header="0.31496062992125984" footer="0.31496062992125984"/>
  <pageSetup paperSize="9" scale="63" fitToHeight="0" orientation="landscape" r:id="rId1"/>
  <rowBreaks count="1" manualBreakCount="1">
    <brk id="29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activeCell="I10" sqref="I10"/>
    </sheetView>
  </sheetViews>
  <sheetFormatPr defaultRowHeight="15" x14ac:dyDescent="0.25"/>
  <cols>
    <col min="1" max="1" width="9.5703125" customWidth="1"/>
    <col min="2" max="2" width="16.85546875" customWidth="1"/>
    <col min="3" max="4" width="10.42578125" customWidth="1"/>
    <col min="5" max="5" width="11.5703125" customWidth="1"/>
    <col min="6" max="6" width="12.85546875" customWidth="1"/>
    <col min="7" max="7" width="18.28515625" customWidth="1"/>
    <col min="8" max="8" width="14.5703125" customWidth="1"/>
    <col min="9" max="9" width="18" customWidth="1"/>
  </cols>
  <sheetData>
    <row r="1" spans="1:9" ht="15.75" x14ac:dyDescent="0.25">
      <c r="A1" s="329" t="s">
        <v>52</v>
      </c>
      <c r="B1" s="329"/>
      <c r="C1" s="329"/>
      <c r="D1" s="329"/>
      <c r="E1" s="329"/>
      <c r="F1" s="329"/>
      <c r="G1" s="329"/>
      <c r="H1" s="329"/>
      <c r="I1" s="329"/>
    </row>
    <row r="2" spans="1:9" ht="15.75" x14ac:dyDescent="0.25">
      <c r="A2" s="111"/>
      <c r="B2" s="111"/>
      <c r="C2" s="111"/>
      <c r="D2" s="111"/>
      <c r="E2" s="111"/>
      <c r="F2" s="111"/>
      <c r="G2" s="111"/>
      <c r="H2" s="111"/>
      <c r="I2" s="111"/>
    </row>
    <row r="3" spans="1:9" ht="15.75" customHeight="1" x14ac:dyDescent="0.25">
      <c r="A3" s="330" t="s">
        <v>53</v>
      </c>
      <c r="B3" s="330" t="s">
        <v>54</v>
      </c>
      <c r="C3" s="330" t="s">
        <v>55</v>
      </c>
      <c r="D3" s="330" t="s">
        <v>81</v>
      </c>
      <c r="E3" s="332" t="s">
        <v>82</v>
      </c>
      <c r="F3" s="330" t="s">
        <v>56</v>
      </c>
      <c r="G3" s="330" t="s">
        <v>57</v>
      </c>
      <c r="H3" s="330" t="s">
        <v>58</v>
      </c>
      <c r="I3" s="330" t="s">
        <v>59</v>
      </c>
    </row>
    <row r="4" spans="1:9" ht="78.75" customHeight="1" x14ac:dyDescent="0.25">
      <c r="A4" s="331"/>
      <c r="B4" s="331"/>
      <c r="C4" s="331"/>
      <c r="D4" s="331"/>
      <c r="E4" s="333"/>
      <c r="F4" s="331"/>
      <c r="G4" s="331"/>
      <c r="H4" s="331"/>
      <c r="I4" s="331"/>
    </row>
    <row r="5" spans="1:9" ht="15.75" x14ac:dyDescent="0.25">
      <c r="A5" s="112">
        <v>1</v>
      </c>
      <c r="B5" s="112">
        <v>2</v>
      </c>
      <c r="C5" s="112">
        <v>3</v>
      </c>
      <c r="D5" s="112">
        <v>4</v>
      </c>
      <c r="E5" s="112">
        <v>5</v>
      </c>
      <c r="F5" s="112">
        <v>6</v>
      </c>
      <c r="G5" s="112">
        <v>7</v>
      </c>
      <c r="H5" s="112">
        <v>8</v>
      </c>
      <c r="I5" s="112">
        <v>9</v>
      </c>
    </row>
    <row r="6" spans="1:9" ht="15.75" x14ac:dyDescent="0.25">
      <c r="A6" s="113">
        <v>1</v>
      </c>
      <c r="B6" s="334">
        <v>37.6</v>
      </c>
      <c r="C6" s="334">
        <v>2.6</v>
      </c>
      <c r="D6" s="334">
        <v>0</v>
      </c>
      <c r="E6" s="334"/>
      <c r="F6" s="334">
        <v>0.8</v>
      </c>
      <c r="G6" s="334"/>
      <c r="H6" s="334">
        <v>11</v>
      </c>
      <c r="I6" s="334">
        <f>SUM(B6:H7)</f>
        <v>52</v>
      </c>
    </row>
    <row r="7" spans="1:9" ht="15.75" x14ac:dyDescent="0.25">
      <c r="A7" s="113" t="s">
        <v>60</v>
      </c>
      <c r="B7" s="334"/>
      <c r="C7" s="334"/>
      <c r="D7" s="334"/>
      <c r="E7" s="334"/>
      <c r="F7" s="334"/>
      <c r="G7" s="334"/>
      <c r="H7" s="334"/>
      <c r="I7" s="334"/>
    </row>
    <row r="8" spans="1:9" ht="15.75" x14ac:dyDescent="0.25">
      <c r="A8" s="113">
        <v>2</v>
      </c>
      <c r="B8" s="334">
        <v>23</v>
      </c>
      <c r="C8" s="334">
        <v>7.2</v>
      </c>
      <c r="D8" s="334">
        <v>8</v>
      </c>
      <c r="E8" s="334"/>
      <c r="F8" s="334">
        <v>1.8</v>
      </c>
      <c r="G8" s="334">
        <v>1</v>
      </c>
      <c r="H8" s="334">
        <v>2</v>
      </c>
      <c r="I8" s="334">
        <v>43</v>
      </c>
    </row>
    <row r="9" spans="1:9" ht="15.75" x14ac:dyDescent="0.25">
      <c r="A9" s="113" t="s">
        <v>60</v>
      </c>
      <c r="B9" s="334"/>
      <c r="C9" s="334"/>
      <c r="D9" s="334"/>
      <c r="E9" s="334"/>
      <c r="F9" s="334"/>
      <c r="G9" s="334"/>
      <c r="H9" s="334"/>
      <c r="I9" s="334"/>
    </row>
    <row r="10" spans="1:9" ht="15.75" x14ac:dyDescent="0.25">
      <c r="A10" s="113" t="s">
        <v>59</v>
      </c>
      <c r="B10" s="113">
        <f t="shared" ref="B10:H10" si="0">SUM(B6:B9)</f>
        <v>60.6</v>
      </c>
      <c r="C10" s="113">
        <f t="shared" si="0"/>
        <v>9.8000000000000007</v>
      </c>
      <c r="D10" s="113">
        <f t="shared" si="0"/>
        <v>8</v>
      </c>
      <c r="E10" s="113">
        <f t="shared" si="0"/>
        <v>0</v>
      </c>
      <c r="F10" s="113">
        <f t="shared" si="0"/>
        <v>2.6</v>
      </c>
      <c r="G10" s="113">
        <f t="shared" si="0"/>
        <v>1</v>
      </c>
      <c r="H10" s="113">
        <f t="shared" si="0"/>
        <v>13</v>
      </c>
      <c r="I10" s="113">
        <f>SUM(B10:H10)</f>
        <v>95</v>
      </c>
    </row>
  </sheetData>
  <mergeCells count="26">
    <mergeCell ref="H6:H7"/>
    <mergeCell ref="I6:I7"/>
    <mergeCell ref="B6:B7"/>
    <mergeCell ref="C6:C7"/>
    <mergeCell ref="D6:D7"/>
    <mergeCell ref="E6:E7"/>
    <mergeCell ref="F6:F7"/>
    <mergeCell ref="G6:G7"/>
    <mergeCell ref="H8:H9"/>
    <mergeCell ref="I8:I9"/>
    <mergeCell ref="B8:B9"/>
    <mergeCell ref="C8:C9"/>
    <mergeCell ref="D8:D9"/>
    <mergeCell ref="E8:E9"/>
    <mergeCell ref="F8:F9"/>
    <mergeCell ref="G8:G9"/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B22"/>
  <sheetViews>
    <sheetView workbookViewId="0">
      <selection activeCell="AC8" sqref="AC8:AF9"/>
    </sheetView>
  </sheetViews>
  <sheetFormatPr defaultRowHeight="15" x14ac:dyDescent="0.25"/>
  <cols>
    <col min="1" max="15" width="2.7109375" customWidth="1"/>
    <col min="16" max="16" width="2.85546875" customWidth="1"/>
    <col min="17" max="17" width="2.5703125" customWidth="1"/>
    <col min="18" max="18" width="3.42578125" customWidth="1"/>
    <col min="19" max="38" width="2.7109375" customWidth="1"/>
    <col min="39" max="39" width="3.140625" customWidth="1"/>
    <col min="40" max="42" width="2.7109375" customWidth="1"/>
    <col min="43" max="43" width="4" customWidth="1"/>
    <col min="44" max="44" width="3.7109375" customWidth="1"/>
    <col min="45" max="45" width="5.140625" customWidth="1"/>
    <col min="46" max="54" width="2.7109375" customWidth="1"/>
  </cols>
  <sheetData>
    <row r="2" spans="1:54" x14ac:dyDescent="0.25">
      <c r="A2" t="s">
        <v>140</v>
      </c>
    </row>
    <row r="5" spans="1:54" ht="14.45" customHeight="1" x14ac:dyDescent="0.25">
      <c r="A5" s="350" t="s">
        <v>251</v>
      </c>
      <c r="B5" s="343" t="s">
        <v>155</v>
      </c>
      <c r="C5" s="344"/>
      <c r="D5" s="344"/>
      <c r="E5" s="344"/>
      <c r="F5" s="345"/>
      <c r="G5" s="343" t="s">
        <v>156</v>
      </c>
      <c r="H5" s="344"/>
      <c r="I5" s="344"/>
      <c r="J5" s="345"/>
      <c r="K5" s="343" t="s">
        <v>157</v>
      </c>
      <c r="L5" s="344"/>
      <c r="M5" s="344"/>
      <c r="N5" s="345"/>
      <c r="O5" s="343" t="s">
        <v>158</v>
      </c>
      <c r="P5" s="344"/>
      <c r="Q5" s="344"/>
      <c r="R5" s="345"/>
      <c r="S5" s="343" t="s">
        <v>159</v>
      </c>
      <c r="T5" s="344"/>
      <c r="U5" s="344"/>
      <c r="V5" s="344"/>
      <c r="W5" s="345"/>
      <c r="X5" s="343" t="s">
        <v>160</v>
      </c>
      <c r="Y5" s="344"/>
      <c r="Z5" s="344"/>
      <c r="AA5" s="345"/>
      <c r="AB5" s="343" t="s">
        <v>161</v>
      </c>
      <c r="AC5" s="344"/>
      <c r="AD5" s="344"/>
      <c r="AE5" s="345"/>
      <c r="AF5" s="343" t="s">
        <v>162</v>
      </c>
      <c r="AG5" s="344"/>
      <c r="AH5" s="344"/>
      <c r="AI5" s="344"/>
      <c r="AJ5" s="345"/>
      <c r="AK5" s="343" t="s">
        <v>163</v>
      </c>
      <c r="AL5" s="344"/>
      <c r="AM5" s="344"/>
      <c r="AN5" s="345"/>
      <c r="AO5" s="343" t="s">
        <v>164</v>
      </c>
      <c r="AP5" s="344"/>
      <c r="AQ5" s="344"/>
      <c r="AR5" s="345"/>
      <c r="AS5" s="343" t="s">
        <v>165</v>
      </c>
      <c r="AT5" s="344"/>
      <c r="AU5" s="344"/>
      <c r="AV5" s="344"/>
      <c r="AW5" s="345"/>
      <c r="AX5" s="343" t="s">
        <v>166</v>
      </c>
      <c r="AY5" s="344"/>
      <c r="AZ5" s="344"/>
      <c r="BA5" s="345"/>
      <c r="BB5" s="212"/>
    </row>
    <row r="6" spans="1:54" ht="47.1" customHeight="1" x14ac:dyDescent="0.25">
      <c r="A6" s="350"/>
      <c r="B6" s="231" t="s">
        <v>221</v>
      </c>
      <c r="C6" s="231" t="s">
        <v>222</v>
      </c>
      <c r="D6" s="231" t="s">
        <v>223</v>
      </c>
      <c r="E6" s="231" t="s">
        <v>85</v>
      </c>
      <c r="F6" s="231" t="s">
        <v>225</v>
      </c>
      <c r="G6" s="231" t="s">
        <v>226</v>
      </c>
      <c r="H6" s="231" t="s">
        <v>227</v>
      </c>
      <c r="I6" s="231" t="s">
        <v>228</v>
      </c>
      <c r="J6" s="231" t="s">
        <v>229</v>
      </c>
      <c r="K6" s="230" t="s">
        <v>230</v>
      </c>
      <c r="L6" s="230" t="s">
        <v>231</v>
      </c>
      <c r="M6" s="230" t="s">
        <v>232</v>
      </c>
      <c r="N6" s="233" t="s">
        <v>233</v>
      </c>
      <c r="O6" s="230" t="s">
        <v>221</v>
      </c>
      <c r="P6" s="230" t="s">
        <v>222</v>
      </c>
      <c r="Q6" s="230" t="s">
        <v>223</v>
      </c>
      <c r="R6" s="233" t="s">
        <v>234</v>
      </c>
      <c r="S6" s="234" t="s">
        <v>235</v>
      </c>
      <c r="T6" s="230" t="s">
        <v>236</v>
      </c>
      <c r="U6" s="230" t="s">
        <v>237</v>
      </c>
      <c r="V6" s="230" t="s">
        <v>238</v>
      </c>
      <c r="W6" s="235" t="s">
        <v>239</v>
      </c>
      <c r="X6" s="230" t="s">
        <v>240</v>
      </c>
      <c r="Y6" s="230" t="s">
        <v>241</v>
      </c>
      <c r="Z6" s="230" t="s">
        <v>242</v>
      </c>
      <c r="AA6" s="233" t="s">
        <v>243</v>
      </c>
      <c r="AB6" s="230" t="s">
        <v>221</v>
      </c>
      <c r="AC6" s="230" t="s">
        <v>222</v>
      </c>
      <c r="AD6" s="230" t="s">
        <v>223</v>
      </c>
      <c r="AE6" s="233" t="s">
        <v>234</v>
      </c>
      <c r="AF6" s="232" t="s">
        <v>244</v>
      </c>
      <c r="AG6" s="232" t="s">
        <v>236</v>
      </c>
      <c r="AH6" s="232" t="s">
        <v>237</v>
      </c>
      <c r="AI6" s="232" t="s">
        <v>238</v>
      </c>
      <c r="AJ6" s="236" t="s">
        <v>245</v>
      </c>
      <c r="AK6" s="230" t="s">
        <v>230</v>
      </c>
      <c r="AL6" s="230" t="s">
        <v>231</v>
      </c>
      <c r="AM6" s="230" t="s">
        <v>232</v>
      </c>
      <c r="AN6" s="233" t="s">
        <v>233</v>
      </c>
      <c r="AO6" s="230" t="s">
        <v>246</v>
      </c>
      <c r="AP6" s="230" t="s">
        <v>247</v>
      </c>
      <c r="AQ6" s="230" t="s">
        <v>248</v>
      </c>
      <c r="AR6" s="230" t="s">
        <v>249</v>
      </c>
      <c r="AS6" s="230" t="s">
        <v>250</v>
      </c>
      <c r="AT6" s="230" t="s">
        <v>236</v>
      </c>
      <c r="AU6" s="230" t="s">
        <v>237</v>
      </c>
      <c r="AV6" s="230" t="s">
        <v>238</v>
      </c>
      <c r="AW6" s="235" t="s">
        <v>239</v>
      </c>
      <c r="AX6" s="230" t="s">
        <v>240</v>
      </c>
      <c r="AY6" s="230" t="s">
        <v>241</v>
      </c>
      <c r="AZ6" s="230" t="s">
        <v>242</v>
      </c>
      <c r="BA6" s="230" t="s">
        <v>252</v>
      </c>
      <c r="BB6" s="212"/>
    </row>
    <row r="7" spans="1:54" x14ac:dyDescent="0.25">
      <c r="A7" s="350"/>
      <c r="B7" s="213" t="s">
        <v>167</v>
      </c>
      <c r="C7" s="214" t="s">
        <v>168</v>
      </c>
      <c r="D7" s="214" t="s">
        <v>169</v>
      </c>
      <c r="E7" s="214" t="s">
        <v>170</v>
      </c>
      <c r="F7" s="214" t="s">
        <v>171</v>
      </c>
      <c r="G7" s="214" t="s">
        <v>172</v>
      </c>
      <c r="H7" s="214" t="s">
        <v>173</v>
      </c>
      <c r="I7" s="214" t="s">
        <v>174</v>
      </c>
      <c r="J7" s="214" t="s">
        <v>175</v>
      </c>
      <c r="K7" s="214" t="s">
        <v>176</v>
      </c>
      <c r="L7" s="214" t="s">
        <v>177</v>
      </c>
      <c r="M7" s="214" t="s">
        <v>178</v>
      </c>
      <c r="N7" s="214" t="s">
        <v>179</v>
      </c>
      <c r="O7" s="214" t="s">
        <v>180</v>
      </c>
      <c r="P7" s="214" t="s">
        <v>181</v>
      </c>
      <c r="Q7" s="214" t="s">
        <v>182</v>
      </c>
      <c r="R7" s="214" t="s">
        <v>224</v>
      </c>
      <c r="S7" s="214" t="s">
        <v>183</v>
      </c>
      <c r="T7" s="214" t="s">
        <v>184</v>
      </c>
      <c r="U7" s="214" t="s">
        <v>185</v>
      </c>
      <c r="V7" s="214" t="s">
        <v>186</v>
      </c>
      <c r="W7" s="214" t="s">
        <v>187</v>
      </c>
      <c r="X7" s="214" t="s">
        <v>188</v>
      </c>
      <c r="Y7" s="214" t="s">
        <v>189</v>
      </c>
      <c r="Z7" s="214" t="s">
        <v>190</v>
      </c>
      <c r="AA7" s="214" t="s">
        <v>191</v>
      </c>
      <c r="AB7" s="214" t="s">
        <v>192</v>
      </c>
      <c r="AC7" s="214" t="s">
        <v>193</v>
      </c>
      <c r="AD7" s="214" t="s">
        <v>194</v>
      </c>
      <c r="AE7" s="214" t="s">
        <v>195</v>
      </c>
      <c r="AF7" s="214" t="s">
        <v>196</v>
      </c>
      <c r="AG7" s="214" t="s">
        <v>197</v>
      </c>
      <c r="AH7" s="214" t="s">
        <v>198</v>
      </c>
      <c r="AI7" s="214" t="s">
        <v>199</v>
      </c>
      <c r="AJ7" s="214" t="s">
        <v>200</v>
      </c>
      <c r="AK7" s="214" t="s">
        <v>201</v>
      </c>
      <c r="AL7" s="214" t="s">
        <v>202</v>
      </c>
      <c r="AM7" s="214" t="s">
        <v>203</v>
      </c>
      <c r="AN7" s="214" t="s">
        <v>204</v>
      </c>
      <c r="AO7" s="214" t="s">
        <v>205</v>
      </c>
      <c r="AP7" s="214" t="s">
        <v>206</v>
      </c>
      <c r="AQ7" s="214" t="s">
        <v>207</v>
      </c>
      <c r="AR7" s="214" t="s">
        <v>208</v>
      </c>
      <c r="AS7" s="214" t="s">
        <v>209</v>
      </c>
      <c r="AT7" s="214" t="s">
        <v>210</v>
      </c>
      <c r="AU7" s="214" t="s">
        <v>211</v>
      </c>
      <c r="AV7" s="214" t="s">
        <v>212</v>
      </c>
      <c r="AW7" s="214" t="s">
        <v>213</v>
      </c>
      <c r="AX7" s="214" t="s">
        <v>214</v>
      </c>
      <c r="AY7" s="214" t="s">
        <v>215</v>
      </c>
      <c r="AZ7" s="214" t="s">
        <v>216</v>
      </c>
      <c r="BA7" s="214" t="s">
        <v>217</v>
      </c>
      <c r="BB7" s="212"/>
    </row>
    <row r="8" spans="1:54" ht="21.6" customHeight="1" x14ac:dyDescent="0.25">
      <c r="A8" s="350"/>
      <c r="B8" s="349" t="s">
        <v>218</v>
      </c>
      <c r="C8" s="349" t="s">
        <v>218</v>
      </c>
      <c r="D8" s="349" t="s">
        <v>218</v>
      </c>
      <c r="E8" s="349" t="s">
        <v>218</v>
      </c>
      <c r="F8" s="349" t="s">
        <v>218</v>
      </c>
      <c r="G8" s="349" t="s">
        <v>218</v>
      </c>
      <c r="H8" s="349" t="s">
        <v>218</v>
      </c>
      <c r="I8" s="349" t="s">
        <v>218</v>
      </c>
      <c r="J8" s="349" t="s">
        <v>218</v>
      </c>
      <c r="K8" s="349" t="s">
        <v>218</v>
      </c>
      <c r="L8" s="349" t="s">
        <v>218</v>
      </c>
      <c r="M8" s="349" t="s">
        <v>218</v>
      </c>
      <c r="N8" s="349" t="s">
        <v>218</v>
      </c>
      <c r="O8" s="349" t="s">
        <v>218</v>
      </c>
      <c r="P8" s="349" t="s">
        <v>218</v>
      </c>
      <c r="Q8" s="349" t="s">
        <v>218</v>
      </c>
      <c r="R8" s="239" t="s">
        <v>276</v>
      </c>
      <c r="S8" s="347" t="s">
        <v>219</v>
      </c>
      <c r="T8" s="347" t="s">
        <v>219</v>
      </c>
      <c r="U8" s="349" t="s">
        <v>218</v>
      </c>
      <c r="V8" s="349" t="s">
        <v>218</v>
      </c>
      <c r="W8" s="349" t="s">
        <v>218</v>
      </c>
      <c r="X8" s="349" t="s">
        <v>218</v>
      </c>
      <c r="Y8" s="349" t="s">
        <v>218</v>
      </c>
      <c r="Z8" s="349" t="s">
        <v>218</v>
      </c>
      <c r="AA8" s="349" t="s">
        <v>218</v>
      </c>
      <c r="AB8" s="349" t="s">
        <v>218</v>
      </c>
      <c r="AC8" s="346" t="s">
        <v>220</v>
      </c>
      <c r="AD8" s="346" t="s">
        <v>220</v>
      </c>
      <c r="AE8" s="346" t="s">
        <v>220</v>
      </c>
      <c r="AF8" s="346" t="s">
        <v>220</v>
      </c>
      <c r="AG8" s="346" t="s">
        <v>220</v>
      </c>
      <c r="AH8" s="346" t="s">
        <v>220</v>
      </c>
      <c r="AI8" s="346" t="s">
        <v>220</v>
      </c>
      <c r="AJ8" s="346" t="s">
        <v>220</v>
      </c>
      <c r="AK8" s="346" t="s">
        <v>220</v>
      </c>
      <c r="AL8" s="346" t="s">
        <v>220</v>
      </c>
      <c r="AM8" s="346" t="s">
        <v>220</v>
      </c>
      <c r="AN8" s="346" t="s">
        <v>220</v>
      </c>
      <c r="AO8" s="346" t="s">
        <v>220</v>
      </c>
      <c r="AP8" s="346" t="s">
        <v>220</v>
      </c>
      <c r="AQ8" s="346" t="s">
        <v>220</v>
      </c>
      <c r="AR8" s="346" t="s">
        <v>220</v>
      </c>
      <c r="AS8" s="237" t="s">
        <v>275</v>
      </c>
      <c r="AT8" s="351" t="s">
        <v>219</v>
      </c>
      <c r="AU8" s="351" t="s">
        <v>219</v>
      </c>
      <c r="AV8" s="351" t="s">
        <v>219</v>
      </c>
      <c r="AW8" s="351" t="s">
        <v>219</v>
      </c>
      <c r="AX8" s="351" t="s">
        <v>219</v>
      </c>
      <c r="AY8" s="351" t="s">
        <v>219</v>
      </c>
      <c r="AZ8" s="351" t="s">
        <v>219</v>
      </c>
      <c r="BA8" s="351" t="s">
        <v>219</v>
      </c>
      <c r="BB8" s="212"/>
    </row>
    <row r="9" spans="1:54" x14ac:dyDescent="0.25">
      <c r="A9" s="350"/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238" t="s">
        <v>275</v>
      </c>
      <c r="S9" s="348"/>
      <c r="T9" s="348"/>
      <c r="U9" s="340"/>
      <c r="V9" s="340"/>
      <c r="W9" s="340"/>
      <c r="X9" s="340"/>
      <c r="Y9" s="340"/>
      <c r="Z9" s="340"/>
      <c r="AA9" s="340"/>
      <c r="AB9" s="340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215" t="s">
        <v>219</v>
      </c>
      <c r="AT9" s="352"/>
      <c r="AU9" s="352"/>
      <c r="AV9" s="352"/>
      <c r="AW9" s="352"/>
      <c r="AX9" s="352"/>
      <c r="AY9" s="352"/>
      <c r="AZ9" s="352"/>
      <c r="BA9" s="352"/>
      <c r="BB9" s="212"/>
    </row>
    <row r="10" spans="1:54" x14ac:dyDescent="0.25">
      <c r="C10" s="162"/>
      <c r="D10" s="162"/>
    </row>
    <row r="11" spans="1:54" x14ac:dyDescent="0.25">
      <c r="C11" s="162"/>
      <c r="D11" s="162"/>
    </row>
    <row r="12" spans="1:54" ht="14.45" customHeight="1" x14ac:dyDescent="0.25">
      <c r="A12" s="350" t="s">
        <v>255</v>
      </c>
      <c r="B12" s="343" t="s">
        <v>155</v>
      </c>
      <c r="C12" s="344"/>
      <c r="D12" s="344"/>
      <c r="E12" s="344"/>
      <c r="F12" s="345"/>
      <c r="G12" s="343" t="s">
        <v>156</v>
      </c>
      <c r="H12" s="344"/>
      <c r="I12" s="344"/>
      <c r="J12" s="345"/>
      <c r="K12" s="343" t="s">
        <v>157</v>
      </c>
      <c r="L12" s="344"/>
      <c r="M12" s="344"/>
      <c r="N12" s="345"/>
      <c r="O12" s="343" t="s">
        <v>158</v>
      </c>
      <c r="P12" s="344"/>
      <c r="Q12" s="344"/>
      <c r="R12" s="345"/>
      <c r="S12" s="343" t="s">
        <v>159</v>
      </c>
      <c r="T12" s="344"/>
      <c r="U12" s="344"/>
      <c r="V12" s="344"/>
      <c r="W12" s="345"/>
      <c r="X12" s="343" t="s">
        <v>160</v>
      </c>
      <c r="Y12" s="344"/>
      <c r="Z12" s="344"/>
      <c r="AA12" s="345"/>
      <c r="AB12" s="343" t="s">
        <v>161</v>
      </c>
      <c r="AC12" s="344"/>
      <c r="AD12" s="344"/>
      <c r="AE12" s="345"/>
      <c r="AF12" s="343" t="s">
        <v>162</v>
      </c>
      <c r="AG12" s="344"/>
      <c r="AH12" s="344"/>
      <c r="AI12" s="344"/>
      <c r="AJ12" s="345"/>
      <c r="AK12" s="343" t="s">
        <v>163</v>
      </c>
      <c r="AL12" s="344"/>
      <c r="AM12" s="344"/>
      <c r="AN12" s="345"/>
      <c r="AO12" s="343" t="s">
        <v>164</v>
      </c>
      <c r="AP12" s="344"/>
      <c r="AQ12" s="344"/>
      <c r="AR12" s="345"/>
      <c r="AS12" s="343" t="s">
        <v>165</v>
      </c>
      <c r="AT12" s="344"/>
      <c r="AU12" s="344"/>
      <c r="AV12" s="344"/>
      <c r="AW12" s="345"/>
      <c r="AX12" s="343" t="s">
        <v>166</v>
      </c>
      <c r="AY12" s="344"/>
      <c r="AZ12" s="344"/>
      <c r="BA12" s="345"/>
      <c r="BB12" s="212"/>
    </row>
    <row r="13" spans="1:54" ht="47.1" customHeight="1" x14ac:dyDescent="0.25">
      <c r="A13" s="350"/>
      <c r="B13" s="231" t="s">
        <v>91</v>
      </c>
      <c r="C13" s="231" t="s">
        <v>86</v>
      </c>
      <c r="D13" s="231" t="s">
        <v>92</v>
      </c>
      <c r="E13" s="231" t="s">
        <v>93</v>
      </c>
      <c r="F13" s="231" t="s">
        <v>256</v>
      </c>
      <c r="G13" s="231" t="s">
        <v>104</v>
      </c>
      <c r="H13" s="231" t="s">
        <v>105</v>
      </c>
      <c r="I13" s="231" t="s">
        <v>106</v>
      </c>
      <c r="J13" s="231" t="s">
        <v>257</v>
      </c>
      <c r="K13" s="230" t="s">
        <v>87</v>
      </c>
      <c r="L13" s="230" t="s">
        <v>88</v>
      </c>
      <c r="M13" s="230" t="s">
        <v>89</v>
      </c>
      <c r="N13" s="233" t="s">
        <v>90</v>
      </c>
      <c r="O13" s="230" t="s">
        <v>91</v>
      </c>
      <c r="P13" s="230" t="s">
        <v>86</v>
      </c>
      <c r="Q13" s="230" t="s">
        <v>92</v>
      </c>
      <c r="R13" s="233" t="s">
        <v>93</v>
      </c>
      <c r="S13" s="234" t="s">
        <v>107</v>
      </c>
      <c r="T13" s="230" t="s">
        <v>94</v>
      </c>
      <c r="U13" s="230" t="s">
        <v>95</v>
      </c>
      <c r="V13" s="230" t="s">
        <v>96</v>
      </c>
      <c r="W13" s="235" t="s">
        <v>258</v>
      </c>
      <c r="X13" s="230" t="s">
        <v>103</v>
      </c>
      <c r="Y13" s="230" t="s">
        <v>101</v>
      </c>
      <c r="Z13" s="230" t="s">
        <v>100</v>
      </c>
      <c r="AA13" s="233" t="s">
        <v>102</v>
      </c>
      <c r="AB13" s="230" t="s">
        <v>91</v>
      </c>
      <c r="AC13" s="230" t="s">
        <v>86</v>
      </c>
      <c r="AD13" s="230" t="s">
        <v>92</v>
      </c>
      <c r="AE13" s="233" t="s">
        <v>93</v>
      </c>
      <c r="AF13" s="232" t="s">
        <v>259</v>
      </c>
      <c r="AG13" s="232" t="s">
        <v>94</v>
      </c>
      <c r="AH13" s="232" t="s">
        <v>95</v>
      </c>
      <c r="AI13" s="232" t="s">
        <v>96</v>
      </c>
      <c r="AJ13" s="236" t="s">
        <v>260</v>
      </c>
      <c r="AK13" s="230" t="s">
        <v>87</v>
      </c>
      <c r="AL13" s="230" t="s">
        <v>88</v>
      </c>
      <c r="AM13" s="230" t="s">
        <v>89</v>
      </c>
      <c r="AN13" s="233" t="s">
        <v>90</v>
      </c>
      <c r="AO13" s="230" t="s">
        <v>97</v>
      </c>
      <c r="AP13" s="230" t="s">
        <v>98</v>
      </c>
      <c r="AQ13" s="230" t="s">
        <v>99</v>
      </c>
      <c r="AR13" s="230" t="s">
        <v>85</v>
      </c>
      <c r="AS13" s="230" t="s">
        <v>244</v>
      </c>
      <c r="AT13" s="230" t="s">
        <v>94</v>
      </c>
      <c r="AU13" s="230" t="s">
        <v>95</v>
      </c>
      <c r="AV13" s="230" t="s">
        <v>96</v>
      </c>
      <c r="AW13" s="235" t="s">
        <v>258</v>
      </c>
      <c r="AX13" s="230" t="s">
        <v>103</v>
      </c>
      <c r="AY13" s="230" t="s">
        <v>101</v>
      </c>
      <c r="AZ13" s="230" t="s">
        <v>100</v>
      </c>
      <c r="BA13" s="230" t="s">
        <v>261</v>
      </c>
      <c r="BB13" s="212"/>
    </row>
    <row r="14" spans="1:54" x14ac:dyDescent="0.25">
      <c r="A14" s="350"/>
      <c r="B14" s="213" t="s">
        <v>167</v>
      </c>
      <c r="C14" s="214" t="s">
        <v>168</v>
      </c>
      <c r="D14" s="214" t="s">
        <v>169</v>
      </c>
      <c r="E14" s="214" t="s">
        <v>170</v>
      </c>
      <c r="F14" s="214" t="s">
        <v>171</v>
      </c>
      <c r="G14" s="214" t="s">
        <v>172</v>
      </c>
      <c r="H14" s="214" t="s">
        <v>173</v>
      </c>
      <c r="I14" s="214" t="s">
        <v>174</v>
      </c>
      <c r="J14" s="214" t="s">
        <v>175</v>
      </c>
      <c r="K14" s="214" t="s">
        <v>176</v>
      </c>
      <c r="L14" s="214" t="s">
        <v>177</v>
      </c>
      <c r="M14" s="214" t="s">
        <v>178</v>
      </c>
      <c r="N14" s="214" t="s">
        <v>179</v>
      </c>
      <c r="O14" s="214" t="s">
        <v>180</v>
      </c>
      <c r="P14" s="214" t="s">
        <v>181</v>
      </c>
      <c r="Q14" s="214" t="s">
        <v>182</v>
      </c>
      <c r="R14" s="214" t="s">
        <v>224</v>
      </c>
      <c r="S14" s="214" t="s">
        <v>183</v>
      </c>
      <c r="T14" s="214" t="s">
        <v>184</v>
      </c>
      <c r="U14" s="214" t="s">
        <v>185</v>
      </c>
      <c r="V14" s="214" t="s">
        <v>186</v>
      </c>
      <c r="W14" s="214" t="s">
        <v>187</v>
      </c>
      <c r="X14" s="214" t="s">
        <v>188</v>
      </c>
      <c r="Y14" s="214" t="s">
        <v>189</v>
      </c>
      <c r="Z14" s="214" t="s">
        <v>190</v>
      </c>
      <c r="AA14" s="214" t="s">
        <v>191</v>
      </c>
      <c r="AB14" s="214" t="s">
        <v>192</v>
      </c>
      <c r="AC14" s="214" t="s">
        <v>193</v>
      </c>
      <c r="AD14" s="214" t="s">
        <v>194</v>
      </c>
      <c r="AE14" s="214" t="s">
        <v>195</v>
      </c>
      <c r="AF14" s="214" t="s">
        <v>196</v>
      </c>
      <c r="AG14" s="214" t="s">
        <v>197</v>
      </c>
      <c r="AH14" s="214" t="s">
        <v>198</v>
      </c>
      <c r="AI14" s="214" t="s">
        <v>199</v>
      </c>
      <c r="AJ14" s="214" t="s">
        <v>200</v>
      </c>
      <c r="AK14" s="214" t="s">
        <v>201</v>
      </c>
      <c r="AL14" s="214" t="s">
        <v>202</v>
      </c>
      <c r="AM14" s="214" t="s">
        <v>203</v>
      </c>
      <c r="AN14" s="214" t="s">
        <v>204</v>
      </c>
      <c r="AO14" s="214" t="s">
        <v>205</v>
      </c>
      <c r="AP14" s="214" t="s">
        <v>206</v>
      </c>
      <c r="AQ14" s="214" t="s">
        <v>207</v>
      </c>
      <c r="AR14" s="214" t="s">
        <v>208</v>
      </c>
      <c r="AS14" s="214" t="s">
        <v>209</v>
      </c>
      <c r="AT14" s="214" t="s">
        <v>210</v>
      </c>
      <c r="AU14" s="214" t="s">
        <v>211</v>
      </c>
      <c r="AV14" s="214" t="s">
        <v>212</v>
      </c>
      <c r="AW14" s="214" t="s">
        <v>213</v>
      </c>
      <c r="AX14" s="214" t="s">
        <v>214</v>
      </c>
      <c r="AY14" s="214" t="s">
        <v>215</v>
      </c>
      <c r="AZ14" s="214" t="s">
        <v>216</v>
      </c>
      <c r="BA14" s="214" t="s">
        <v>217</v>
      </c>
      <c r="BB14" s="212"/>
    </row>
    <row r="15" spans="1:54" ht="21.6" customHeight="1" x14ac:dyDescent="0.25">
      <c r="A15" s="350"/>
      <c r="B15" s="346" t="s">
        <v>220</v>
      </c>
      <c r="C15" s="341" t="s">
        <v>220</v>
      </c>
      <c r="D15" s="341" t="s">
        <v>220</v>
      </c>
      <c r="E15" s="341" t="s">
        <v>220</v>
      </c>
      <c r="F15" s="341" t="s">
        <v>220</v>
      </c>
      <c r="G15" s="341" t="s">
        <v>220</v>
      </c>
      <c r="H15" s="341" t="s">
        <v>220</v>
      </c>
      <c r="I15" s="341" t="s">
        <v>220</v>
      </c>
      <c r="J15" s="341" t="s">
        <v>220</v>
      </c>
      <c r="K15" s="341" t="s">
        <v>220</v>
      </c>
      <c r="L15" s="341" t="s">
        <v>220</v>
      </c>
      <c r="M15" s="341" t="s">
        <v>220</v>
      </c>
      <c r="N15" s="341" t="s">
        <v>220</v>
      </c>
      <c r="O15" s="341" t="s">
        <v>271</v>
      </c>
      <c r="P15" s="341" t="s">
        <v>271</v>
      </c>
      <c r="Q15" s="241" t="s">
        <v>254</v>
      </c>
      <c r="R15" s="337" t="s">
        <v>262</v>
      </c>
      <c r="S15" s="347" t="s">
        <v>219</v>
      </c>
      <c r="T15" s="347" t="s">
        <v>219</v>
      </c>
      <c r="U15" s="339" t="s">
        <v>262</v>
      </c>
      <c r="V15" s="339" t="s">
        <v>262</v>
      </c>
      <c r="W15" s="341" t="s">
        <v>220</v>
      </c>
      <c r="X15" s="341" t="s">
        <v>220</v>
      </c>
      <c r="Y15" s="341" t="s">
        <v>220</v>
      </c>
      <c r="Z15" s="341" t="s">
        <v>220</v>
      </c>
      <c r="AA15" s="341" t="s">
        <v>271</v>
      </c>
      <c r="AB15" s="341" t="s">
        <v>271</v>
      </c>
      <c r="AC15" s="341" t="s">
        <v>271</v>
      </c>
      <c r="AD15" s="341" t="s">
        <v>271</v>
      </c>
      <c r="AE15" s="341" t="s">
        <v>271</v>
      </c>
      <c r="AF15" s="341" t="s">
        <v>271</v>
      </c>
      <c r="AG15" s="341" t="s">
        <v>271</v>
      </c>
      <c r="AH15" s="341" t="s">
        <v>271</v>
      </c>
      <c r="AI15" s="341" t="s">
        <v>271</v>
      </c>
      <c r="AJ15" s="341" t="s">
        <v>271</v>
      </c>
      <c r="AK15" s="341" t="s">
        <v>271</v>
      </c>
      <c r="AL15" s="339" t="s">
        <v>262</v>
      </c>
      <c r="AM15" s="337" t="s">
        <v>262</v>
      </c>
      <c r="AN15" s="339" t="s">
        <v>262</v>
      </c>
      <c r="AO15" s="339" t="s">
        <v>262</v>
      </c>
      <c r="AP15" s="339" t="s">
        <v>262</v>
      </c>
      <c r="AQ15" s="337" t="s">
        <v>277</v>
      </c>
      <c r="AR15" s="240" t="s">
        <v>265</v>
      </c>
      <c r="AS15" s="242" t="s">
        <v>263</v>
      </c>
      <c r="AT15" s="335"/>
      <c r="AU15" s="335"/>
      <c r="AV15" s="335"/>
      <c r="AW15" s="335"/>
      <c r="AX15" s="335"/>
      <c r="AY15" s="335"/>
      <c r="AZ15" s="335"/>
      <c r="BA15" s="335"/>
      <c r="BB15" s="212"/>
    </row>
    <row r="16" spans="1:54" x14ac:dyDescent="0.25">
      <c r="A16" s="350"/>
      <c r="B16" s="342"/>
      <c r="C16" s="342"/>
      <c r="D16" s="342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259" t="s">
        <v>253</v>
      </c>
      <c r="R16" s="338"/>
      <c r="S16" s="348"/>
      <c r="T16" s="348"/>
      <c r="U16" s="340"/>
      <c r="V16" s="340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0"/>
      <c r="AM16" s="338"/>
      <c r="AN16" s="340"/>
      <c r="AO16" s="340"/>
      <c r="AP16" s="340"/>
      <c r="AQ16" s="338"/>
      <c r="AR16" s="243" t="s">
        <v>264</v>
      </c>
      <c r="AS16" s="244"/>
      <c r="AT16" s="336"/>
      <c r="AU16" s="336"/>
      <c r="AV16" s="336"/>
      <c r="AW16" s="336"/>
      <c r="AX16" s="336"/>
      <c r="AY16" s="336"/>
      <c r="AZ16" s="336"/>
      <c r="BA16" s="336"/>
      <c r="BB16" s="212"/>
    </row>
    <row r="18" spans="4:4" x14ac:dyDescent="0.25">
      <c r="D18" t="s">
        <v>266</v>
      </c>
    </row>
    <row r="19" spans="4:4" x14ac:dyDescent="0.25">
      <c r="D19" t="s">
        <v>267</v>
      </c>
    </row>
    <row r="20" spans="4:4" x14ac:dyDescent="0.25">
      <c r="D20" t="s">
        <v>268</v>
      </c>
    </row>
    <row r="21" spans="4:4" x14ac:dyDescent="0.25">
      <c r="D21" t="s">
        <v>269</v>
      </c>
    </row>
    <row r="22" spans="4:4" x14ac:dyDescent="0.25">
      <c r="D22" t="s">
        <v>270</v>
      </c>
    </row>
  </sheetData>
  <mergeCells count="125">
    <mergeCell ref="AB5:AE5"/>
    <mergeCell ref="K5:N5"/>
    <mergeCell ref="O5:R5"/>
    <mergeCell ref="S5:W5"/>
    <mergeCell ref="X5:AA5"/>
    <mergeCell ref="AF5:AJ5"/>
    <mergeCell ref="AK5:AN5"/>
    <mergeCell ref="AS5:AW5"/>
    <mergeCell ref="AT8:AT9"/>
    <mergeCell ref="AU8:AU9"/>
    <mergeCell ref="AV8:AV9"/>
    <mergeCell ref="AW8:AW9"/>
    <mergeCell ref="T8:T9"/>
    <mergeCell ref="S8:S9"/>
    <mergeCell ref="U8:U9"/>
    <mergeCell ref="AA8:AA9"/>
    <mergeCell ref="AB8:AB9"/>
    <mergeCell ref="AC8:AC9"/>
    <mergeCell ref="AD8:AD9"/>
    <mergeCell ref="AK8:AK9"/>
    <mergeCell ref="AM8:AM9"/>
    <mergeCell ref="AL8:AL9"/>
    <mergeCell ref="V8:V9"/>
    <mergeCell ref="AX8:AX9"/>
    <mergeCell ref="AY8:AY9"/>
    <mergeCell ref="AO5:AR5"/>
    <mergeCell ref="AX5:BA5"/>
    <mergeCell ref="B5:F5"/>
    <mergeCell ref="G5:J5"/>
    <mergeCell ref="AZ8:AZ9"/>
    <mergeCell ref="BA8:BA9"/>
    <mergeCell ref="AN8:AN9"/>
    <mergeCell ref="D8:D9"/>
    <mergeCell ref="AO8:AO9"/>
    <mergeCell ref="AP8:AP9"/>
    <mergeCell ref="AQ8:AQ9"/>
    <mergeCell ref="Q8:Q9"/>
    <mergeCell ref="P8:P9"/>
    <mergeCell ref="O8:O9"/>
    <mergeCell ref="N8:N9"/>
    <mergeCell ref="M8:M9"/>
    <mergeCell ref="AE8:AE9"/>
    <mergeCell ref="AF8:AF9"/>
    <mergeCell ref="AG8:AG9"/>
    <mergeCell ref="AH8:AH9"/>
    <mergeCell ref="AI8:AI9"/>
    <mergeCell ref="AJ8:AJ9"/>
    <mergeCell ref="C8:C9"/>
    <mergeCell ref="B8:B9"/>
    <mergeCell ref="A12:A16"/>
    <mergeCell ref="B12:F12"/>
    <mergeCell ref="G12:J12"/>
    <mergeCell ref="K12:N12"/>
    <mergeCell ref="O12:R12"/>
    <mergeCell ref="S12:W12"/>
    <mergeCell ref="X12:AA12"/>
    <mergeCell ref="U15:U16"/>
    <mergeCell ref="V15:V16"/>
    <mergeCell ref="W15:W16"/>
    <mergeCell ref="X15:X16"/>
    <mergeCell ref="Y15:Y16"/>
    <mergeCell ref="Z15:Z16"/>
    <mergeCell ref="AA15:AA16"/>
    <mergeCell ref="L8:L9"/>
    <mergeCell ref="K8:K9"/>
    <mergeCell ref="J8:J9"/>
    <mergeCell ref="I8:I9"/>
    <mergeCell ref="A5:A9"/>
    <mergeCell ref="H8:H9"/>
    <mergeCell ref="G8:G9"/>
    <mergeCell ref="F8:F9"/>
    <mergeCell ref="E8:E9"/>
    <mergeCell ref="AB12:AE12"/>
    <mergeCell ref="AF12:AJ12"/>
    <mergeCell ref="AK12:AN12"/>
    <mergeCell ref="AO12:AR12"/>
    <mergeCell ref="AS12:AW12"/>
    <mergeCell ref="W8:W9"/>
    <mergeCell ref="X8:X9"/>
    <mergeCell ref="Y8:Y9"/>
    <mergeCell ref="Z8:Z9"/>
    <mergeCell ref="AR8:AR9"/>
    <mergeCell ref="AX12:BA12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S15:S16"/>
    <mergeCell ref="T15:T16"/>
    <mergeCell ref="AV15:AV16"/>
    <mergeCell ref="AW15:AW16"/>
    <mergeCell ref="AX15:AX16"/>
    <mergeCell ref="AY15:AY16"/>
    <mergeCell ref="AZ15:AZ16"/>
    <mergeCell ref="BA15:BA16"/>
    <mergeCell ref="R15:R16"/>
    <mergeCell ref="AL15:AL16"/>
    <mergeCell ref="AM15:AM16"/>
    <mergeCell ref="AN15:AN16"/>
    <mergeCell ref="AO15:AO16"/>
    <mergeCell ref="AP15:AP16"/>
    <mergeCell ref="AT15:AT16"/>
    <mergeCell ref="AU15:AU16"/>
    <mergeCell ref="AB15:AB16"/>
    <mergeCell ref="AC15:AC16"/>
    <mergeCell ref="AD15:AD16"/>
    <mergeCell ref="AE15:AE16"/>
    <mergeCell ref="AF15:AF16"/>
    <mergeCell ref="AG15:AG16"/>
    <mergeCell ref="AH15:AH16"/>
    <mergeCell ref="AI15:AI16"/>
    <mergeCell ref="AJ15:AJ16"/>
    <mergeCell ref="AQ15:AQ16"/>
    <mergeCell ref="AK15:AK16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!!  уч.план АО 9 кл. 2023г (2)</vt:lpstr>
      <vt:lpstr> Свод АО 9 кл</vt:lpstr>
      <vt:lpstr> Кален.граф. АО 9кл</vt:lpstr>
      <vt:lpstr>'!!  уч.план АО 9 кл. 2023г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2024-03-15T13:00:37Z</cp:lastPrinted>
  <dcterms:created xsi:type="dcterms:W3CDTF">2019-05-17T11:49:11Z</dcterms:created>
  <dcterms:modified xsi:type="dcterms:W3CDTF">2024-05-24T12:53:42Z</dcterms:modified>
</cp:coreProperties>
</file>